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fileSharing readOnlyRecommended="1"/>
  <workbookPr filterPrivacy="1"/>
  <xr:revisionPtr revIDLastSave="0" documentId="13_ncr:1_{45BFFD62-FFFD-4AA1-B3DD-538D21E4A51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7" i="1" l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70" i="1" l="1"/>
  <c r="C305" i="1" s="1"/>
</calcChain>
</file>

<file path=xl/sharedStrings.xml><?xml version="1.0" encoding="utf-8"?>
<sst xmlns="http://schemas.openxmlformats.org/spreadsheetml/2006/main" count="1396" uniqueCount="657">
  <si>
    <t>INTITULE DU MARCHE PUBLIC</t>
  </si>
  <si>
    <t>ADJUDICATAIRE</t>
  </si>
  <si>
    <t>MONTANT HTVA €</t>
  </si>
  <si>
    <t>CIRIEC – Centre international de recherches et d’information sur l’économie publique, sociale et coopérative (asbl)</t>
  </si>
  <si>
    <t xml:space="preserve">Marché public de service relatif à une étude portant sur l’analyse juridique et socio-économique des Entreprises de travail adapté agréées et subventionnées par la Commission Communautaire française – Marché public de faible montant sur la base de l’article 92 de la loi du 17 juin 2016 relative aux marchés publics. </t>
  </si>
  <si>
    <t>Marché public de faible montant relatif à l'évaluation des missions spécifiques et du post-hébergement au sein des maisons d'accueil agréées par la COCOF</t>
  </si>
  <si>
    <t>Partenariat Citéa - ULB</t>
  </si>
  <si>
    <t>Service de L'emploi et des aides à l'intégration</t>
  </si>
  <si>
    <t>Service des Affaires Sociales</t>
  </si>
  <si>
    <t>Service Patrimoine</t>
  </si>
  <si>
    <t>CERIA - Bâtiment 4B - Travaux d'éclairage suite au désamiantage</t>
  </si>
  <si>
    <t>INVEST SOLUTIONS &amp; SERVICES</t>
  </si>
  <si>
    <t>CERIA - Bâtiment 4B - Réparation du système d'extraction d'air local 276</t>
  </si>
  <si>
    <t>CERIA - Bâtiment 6 - Auditorium - Fourniture et pose d'une plate-forme PMR</t>
  </si>
  <si>
    <t>Thyssenkrupp Home Solution</t>
  </si>
  <si>
    <t>Maison de la Francité - JosephII - Travaux de remplacement de lampes de secours - Complément</t>
  </si>
  <si>
    <t xml:space="preserve">Pelsmaekers SPRL, </t>
  </si>
  <si>
    <t>Institut Herlin - mesures conservatoires des conduites d'égouts intérieures et extérieures</t>
  </si>
  <si>
    <t>ABCD - Mesures conservatoires pavage de la cour du théâtre</t>
  </si>
  <si>
    <t xml:space="preserve">C&amp;T Construct </t>
  </si>
  <si>
    <t>Institut Herlin - Mesures conservatoires de l'entrée principale - Affaissements</t>
  </si>
  <si>
    <t>CERIA - Façades 4,7,8 - Mesures conservatoires filets</t>
  </si>
  <si>
    <t>Jacques Delens sa</t>
  </si>
  <si>
    <t>CERIA - Bâtiment 3A - Local éducateur - création d'un "châssis" Guichet d'accueil</t>
  </si>
  <si>
    <t>Jade &amp; Co</t>
  </si>
  <si>
    <t>Missions de coordination sécurité-santé en phases projet et réalisation - marché sujet à commandes</t>
  </si>
  <si>
    <t>Enthalpie</t>
  </si>
  <si>
    <t>CERIA - Bâtiment 4 - Travaux acoustiques dans les locaux 019 - 021a et B</t>
  </si>
  <si>
    <t>EDTRA</t>
  </si>
  <si>
    <t>Institut Herlin - Réparation du sol de la salle de gym</t>
  </si>
  <si>
    <t>Etoile Polaire - Travaux divers - élagage, remplacement avaloirs, tapis de sol, corniche,...</t>
  </si>
  <si>
    <t>C&amp;T Construct</t>
  </si>
  <si>
    <t>CERIA - Cour Bat 2-7 - Réparation affaissement de la cour</t>
  </si>
  <si>
    <t>Wesyte</t>
  </si>
  <si>
    <t>Complexe Sportif d'Anderlecht - remplacement du réseau de conduites d'eau de la piscine</t>
  </si>
  <si>
    <t>CSA - Remplacement des vannes de filtres de la piscine</t>
  </si>
  <si>
    <t>CERIA - Labiris - Fourniture et pose d'un parlophone</t>
  </si>
  <si>
    <t>Irisnet</t>
  </si>
  <si>
    <t>Travaux de peinture - marché sujet à commandes</t>
  </si>
  <si>
    <t>LES ENTREPRISES YVO RINALDI SA</t>
  </si>
  <si>
    <t>Institut Herlin – Marquage du sol de la salle de sport</t>
  </si>
  <si>
    <t>Institut Herlin - Travaux de réparation de la conduite d’évacuation verticale encastrée</t>
  </si>
  <si>
    <t>Institut Herlin - renouvellement des revêtement de sol au 3ème étage</t>
  </si>
  <si>
    <t>APRUZZESE SA</t>
  </si>
  <si>
    <t>Campus CERIA - bâtiments 3A et 4C - aménagement des locaux PSE et Bien Etre</t>
  </si>
  <si>
    <t>Meiboom - Travaux de modification de cloisons de la bibliothèque</t>
  </si>
  <si>
    <t>OD Construct</t>
  </si>
  <si>
    <t>Institut Gheude - rénovation des vestiaires et douches  en s-sol</t>
  </si>
  <si>
    <t>ADT Construct</t>
  </si>
  <si>
    <t>Campus CERIA - bâtiment 4B - réhabilitation du local sanitaires 041</t>
  </si>
  <si>
    <t>GSB Construct</t>
  </si>
  <si>
    <t>Campus CERIA - Bâtiment 4C - Local003 Secrétariat Lambion - Guichet accueil</t>
  </si>
  <si>
    <t>CERIA - Bâtiment 4D - Aménagement d’une classe en CTA Bis</t>
  </si>
  <si>
    <t>WARSCO UNITS NV</t>
  </si>
  <si>
    <t>Centre sportif de la Woluwe - renouvellement du revêtement de sol ( facelift ) et traçage des terrains du hall H1</t>
  </si>
  <si>
    <t>ALLARD SPORTS SA</t>
  </si>
  <si>
    <t>Campus CERIA - bâtiment 19 - ajout d'un second étage en constructions modulaires</t>
  </si>
  <si>
    <t>Théâtre des Martyrs - travaux d'aménagement et d'adaptation du système scénique</t>
  </si>
  <si>
    <t>HERENTALSE METAALWERKEN LEYSEN BVBA</t>
  </si>
  <si>
    <t>Complexe Sportif d'Anderlecht - travaux de rénovation des façades du bâtiment 7 côté piscine</t>
  </si>
  <si>
    <t>Campus CERIA - bâtiment 9B - rénovation de la toiture</t>
  </si>
  <si>
    <t>SETIP Belgium</t>
  </si>
  <si>
    <t>Complexe Sportif d'Anderlecht - REmplacement des échangeurs de douches</t>
  </si>
  <si>
    <t>VENTAIR SPRL</t>
  </si>
  <si>
    <t>CERIA - Bâtiment 4C - Enlèvement en urgence de stores défectueux</t>
  </si>
  <si>
    <t>ANCA-STORES SPRL</t>
  </si>
  <si>
    <t>Institut Gheude - Travaux divers (coupole, joint dilatation, cloison local technique, grille rack informatique, raccords tuyaux gaz)</t>
  </si>
  <si>
    <t>Bâtiment 3 - Fourniture et pose de 2 ensembles de portes d'entrée</t>
  </si>
  <si>
    <t>Bâtiment 18 - mission d’études HVAC afin de garantir les conditions intérieures de température et d’humidité conformément au type d’utilisation des ateliers</t>
  </si>
  <si>
    <t>SECA Engineering srl</t>
  </si>
  <si>
    <t>Institut Herlin - Mission analyse plans cuisines HACCP</t>
  </si>
  <si>
    <t>HACCP North</t>
  </si>
  <si>
    <t>CERIA - Bâtiment 4C - Tour - remplacement système protection contre chutes de pierres en façades</t>
  </si>
  <si>
    <t>CERIA - Bâtiment 6 - Remplacement d'une vitre bombée au jardin d'hiver</t>
  </si>
  <si>
    <t>Miroiterie Leys &amp; Fils</t>
  </si>
  <si>
    <t>CERIA - Bâtiment 4C - Travaux de réparation de l'affaissement de sol</t>
  </si>
  <si>
    <t>Jacques Delens</t>
  </si>
  <si>
    <t>Maison d'accueil Nellie Melba - remplacement centrale incendie</t>
  </si>
  <si>
    <r>
      <t xml:space="preserve">BEMAC -Constructions, Installation électriques, Electroniques </t>
    </r>
    <r>
      <rPr>
        <sz val="11"/>
        <color theme="1"/>
        <rFont val="Calibri"/>
        <family val="2"/>
        <scheme val="minor"/>
      </rPr>
      <t xml:space="preserve"> SA</t>
    </r>
  </si>
  <si>
    <t>Complexe sportif d'Anderlecht - rénovation du 3ème étage - Lot 1 (Parachèvements et techniques spéciales)</t>
  </si>
  <si>
    <t>VALENS</t>
  </si>
  <si>
    <t>Complexe sportif d'Anderlecht - rénovation du 3ème étage - Lot 2 (Equipement et revêtement de sol spécifique)</t>
  </si>
  <si>
    <t>Adec Sport</t>
  </si>
  <si>
    <t>CERIA - Bâtiment 6 - Remplacement de chambres froides au sous-sol</t>
  </si>
  <si>
    <t xml:space="preserve">MR REFRIGERATION SPRL </t>
  </si>
  <si>
    <t>Maison d'Accueil  - Travaux divers: étanchéité en toiture - sécurisation marche en béton - remplacement DEP en façade avant</t>
  </si>
  <si>
    <t>A&amp;M Plafonnage</t>
  </si>
  <si>
    <t>CERIA - Labiris - travaux de déplacement d'un rack informatique</t>
  </si>
  <si>
    <t>JACOPS NV</t>
  </si>
  <si>
    <t>Maison de la Francité - Modernisation de l’alarme anti-intrusion</t>
  </si>
  <si>
    <t>Alloson sa</t>
  </si>
  <si>
    <t>Service Socioculture, Jeunesse et sport</t>
  </si>
  <si>
    <t>Commande de cadres suspendus</t>
  </si>
  <si>
    <t>Stand direct Wisecom Group</t>
  </si>
  <si>
    <t>Commande de paniers à roulettes</t>
  </si>
  <si>
    <t xml:space="preserve">RETIF AARTSELAAR </t>
  </si>
  <si>
    <t>Commande de pochettes porte-documents avec fermeture velcro</t>
  </si>
  <si>
    <t>DiscountOffice.be SRL</t>
  </si>
  <si>
    <t>Commande de blocs index et de bande antidérapante</t>
  </si>
  <si>
    <t>Schulz Benelux SRL</t>
  </si>
  <si>
    <t>Marché n° AS/2020/CBDP, Gestion d'un portefeuille d'abonnements à des périodiques sous toute forme (imprimé et/ou en ligne) pour le compte de la COCOF</t>
  </si>
  <si>
    <t>ILGE</t>
  </si>
  <si>
    <t>Achat jeux du label Ludo-Joker</t>
  </si>
  <si>
    <t>Fox &amp; Cie Flagey</t>
  </si>
  <si>
    <t>Commande 500 dépliants Ludeo</t>
  </si>
  <si>
    <t>Paragraphe</t>
  </si>
  <si>
    <t>Impression d'affiches 10 ans des RJT</t>
  </si>
  <si>
    <t>Diffusion d'affiches</t>
  </si>
  <si>
    <t xml:space="preserve"> Zoom on Arts</t>
  </si>
  <si>
    <t>Achat de livres</t>
  </si>
  <si>
    <t>Tropismes</t>
  </si>
  <si>
    <t>Achat de jeux</t>
  </si>
  <si>
    <t>Casse-Noisettes</t>
  </si>
  <si>
    <t>Case départ</t>
  </si>
  <si>
    <t>Gepetto Oliwoodtoys</t>
  </si>
  <si>
    <t>Marché sur 3 ans - Accompagnement pédagogique des projets "La Culture a de la classe"</t>
  </si>
  <si>
    <t>CBAI</t>
  </si>
  <si>
    <t>Traiteur</t>
  </si>
  <si>
    <t>Belgobon</t>
  </si>
  <si>
    <t>Marché de capsules vidéos</t>
  </si>
  <si>
    <t>LD Vision</t>
  </si>
  <si>
    <t>Frais de formation du personnel (AB 10 000 00 07)</t>
  </si>
  <si>
    <t>Stratégie systémique - Quand le travail devient souffrance</t>
  </si>
  <si>
    <t>Virages</t>
  </si>
  <si>
    <t>Certificat d'université en genre et sexualité</t>
  </si>
  <si>
    <t>ULB</t>
  </si>
  <si>
    <t>Team building</t>
  </si>
  <si>
    <t>Koezio</t>
  </si>
  <si>
    <t>Focus sur les marchés de travaux</t>
  </si>
  <si>
    <t>UVCW</t>
  </si>
  <si>
    <t>Supervision Coaching</t>
  </si>
  <si>
    <t>BAO</t>
  </si>
  <si>
    <t>Initiation au contrôle interne</t>
  </si>
  <si>
    <t>STICS</t>
  </si>
  <si>
    <t>Le RGPD dans le secteur public</t>
  </si>
  <si>
    <t>BECI</t>
  </si>
  <si>
    <t>After Effects - Niveau 1</t>
  </si>
  <si>
    <t>CEPEGRA</t>
  </si>
  <si>
    <t>Formation désamiantage</t>
  </si>
  <si>
    <t>IFAPME</t>
  </si>
  <si>
    <t>E-Procurement</t>
  </si>
  <si>
    <t>ESCALA</t>
  </si>
  <si>
    <t>Frais de formation du personnel (AB 21 000 00 19)</t>
  </si>
  <si>
    <t>Supervision (équipe plainte)</t>
  </si>
  <si>
    <t>CFIP</t>
  </si>
  <si>
    <t>Se loger, à quel prix ?</t>
  </si>
  <si>
    <t>Observatoire du Crédit et de l'Endettement</t>
  </si>
  <si>
    <t>Prévention des violences dans le contexte professionnel</t>
  </si>
  <si>
    <t>Garance</t>
  </si>
  <si>
    <t>La consolidation des comptes</t>
  </si>
  <si>
    <t>Wolters Kluwer</t>
  </si>
  <si>
    <t>Légistique - Notions de base - Ateliers</t>
  </si>
  <si>
    <t xml:space="preserve">EQUAL PARTNERS </t>
  </si>
  <si>
    <t>Maladie d'Alzheimer et apparentées, et troubles du comportement</t>
  </si>
  <si>
    <t>CREA-HELB Prigogine</t>
  </si>
  <si>
    <t>Autisme : état des lieux, diagnostic précoce</t>
  </si>
  <si>
    <t>Communication Non Violente (CNV)</t>
  </si>
  <si>
    <t>Martine MARENNE = FLANDROY Martine</t>
  </si>
  <si>
    <t>Bureautique (Word, Excel….)</t>
  </si>
  <si>
    <t>Quality Training</t>
  </si>
  <si>
    <t>La réforme des asbl</t>
  </si>
  <si>
    <t xml:space="preserve">La Boutique de Gestion </t>
  </si>
  <si>
    <t>Vices de construction, responsabilté et conséquences dans le cadre d'un marché public</t>
  </si>
  <si>
    <t>Votre plan d'urgence en pratique</t>
  </si>
  <si>
    <t>Croix Rouge</t>
  </si>
  <si>
    <t>Assertivité - Gestion de conflits</t>
  </si>
  <si>
    <t>Bruxelles-Formation</t>
  </si>
  <si>
    <t>Droit administratif</t>
  </si>
  <si>
    <t>CVBA Skilliant-Escala</t>
  </si>
  <si>
    <t>Coaching : Accompagnement au deuil</t>
  </si>
  <si>
    <t>Dominique Hauwaerts</t>
  </si>
  <si>
    <t>Aménagements raisonnables - Boîte à outils pour les enfants à besoins spécifiques</t>
  </si>
  <si>
    <t>Learning Brain - Laura BERTLEFF</t>
  </si>
  <si>
    <t>Médiation</t>
  </si>
  <si>
    <t>Médiation asbl</t>
  </si>
  <si>
    <t>Mind Mapping</t>
  </si>
  <si>
    <t>Happy Switch-Optimind</t>
  </si>
  <si>
    <t>Techniques d'animation en Education relative à l'Environnement</t>
  </si>
  <si>
    <t>Institut d'Eco-Pédagogie</t>
  </si>
  <si>
    <t>Accompagnement au deuil</t>
  </si>
  <si>
    <t>Apsode</t>
  </si>
  <si>
    <t>Evaluer mon projet - mode d'emploi</t>
  </si>
  <si>
    <t>Gestion de projet + Ateliers de suivi</t>
  </si>
  <si>
    <t>Caminos Development</t>
  </si>
  <si>
    <t>Supervision des personnes de confiance</t>
  </si>
  <si>
    <t>Conférence Design Thinking</t>
  </si>
  <si>
    <t>Design Innovation</t>
  </si>
  <si>
    <t>Réintégration des agents de longue durée dans le secteur public</t>
  </si>
  <si>
    <t>Younity</t>
  </si>
  <si>
    <t>Sensibilisation à l'approche des enfants autistes (pour les accompagnateurs scolaires)</t>
  </si>
  <si>
    <t>Susa Asbl</t>
  </si>
  <si>
    <t>Gestion des situations de crise (type AMOK)</t>
  </si>
  <si>
    <t>G4S</t>
  </si>
  <si>
    <t>Gérer son temps et ses tâches</t>
  </si>
  <si>
    <t>Abonnement annuel</t>
  </si>
  <si>
    <t>Beekast</t>
  </si>
  <si>
    <t>Cotisation à l'institut professionnel des comptables et fiscalistes</t>
  </si>
  <si>
    <t>IPCF</t>
  </si>
  <si>
    <t>Plateforme E-learning - abonnement annuel - coaching</t>
  </si>
  <si>
    <t>Goodhabitz</t>
  </si>
  <si>
    <t>Sensibilisation aux enfants à déficience mentale (pour les accompagnateurs scolaires)</t>
  </si>
  <si>
    <t>Inclusion</t>
  </si>
  <si>
    <t>BA4 - Prévention des risques électriques</t>
  </si>
  <si>
    <t>Cresept</t>
  </si>
  <si>
    <t>Techniques de dégagement physique (pour les accompagnateurs scolaires)</t>
  </si>
  <si>
    <t>Julien Rager</t>
  </si>
  <si>
    <t>Accompagner et bien vivre ensemble (pour les accompagnateurs scolaires)</t>
  </si>
  <si>
    <t>Laurence Demaret</t>
  </si>
  <si>
    <t>Gestion des comportements agressifs (pour les accompagnateurs scolaires)</t>
  </si>
  <si>
    <t>Learn to be</t>
  </si>
  <si>
    <t>Sensibilisation au diabète (pour les accompagnateurs scolaires)</t>
  </si>
  <si>
    <t>Cohezio</t>
  </si>
  <si>
    <t>Sensibilisation aux enfants à déficience auditive (pour les accompagnateurs scolaires)</t>
  </si>
  <si>
    <t>Centre comprendre et parler</t>
  </si>
  <si>
    <t>Gestion des conflits minutes (pour les accompagnateurs scolaires)</t>
  </si>
  <si>
    <t>Prévention et gestion des agressions verbales et physiques (pour les accompagnateurs scolaires)</t>
  </si>
  <si>
    <t>Formation repère</t>
  </si>
  <si>
    <t>Entretien des gazons synthétiques</t>
  </si>
  <si>
    <t>Association des établissements sportifs</t>
  </si>
  <si>
    <t>Congrès de la fonction publique</t>
  </si>
  <si>
    <t>EBP Events</t>
  </si>
  <si>
    <t>Brevet supérieur de sauvetage aquatique (BSSA)</t>
  </si>
  <si>
    <t>LFBS</t>
  </si>
  <si>
    <t>Analyse transactionnelle - 3ème année</t>
  </si>
  <si>
    <t>Emancipé</t>
  </si>
  <si>
    <t>Tables de conversation anglais et néerlandais</t>
  </si>
  <si>
    <t>Berlitz</t>
  </si>
  <si>
    <t>Formation Sage BOB 50</t>
  </si>
  <si>
    <t xml:space="preserve">Megabyte Academy </t>
  </si>
  <si>
    <t>Secourisme : premiers soins aux enfants (pour les accompagnateurs scolaires)</t>
  </si>
  <si>
    <t xml:space="preserve">EPI équipiers de première intervention </t>
  </si>
  <si>
    <t>Fact Training Center SPRL</t>
  </si>
  <si>
    <t>Nouveau RGIE 2020</t>
  </si>
  <si>
    <t>Vinçotte  Academy</t>
  </si>
  <si>
    <t>Secourisme d'entreprise - Base</t>
  </si>
  <si>
    <t>Act For Life</t>
  </si>
  <si>
    <t>Secourisme d'entreprise - Recyclage</t>
  </si>
  <si>
    <t>Formation CEPI</t>
  </si>
  <si>
    <t>Guest Safety Training</t>
  </si>
  <si>
    <t>La passation des marchés publics de travaux</t>
  </si>
  <si>
    <t>EBP</t>
  </si>
  <si>
    <t>Respect du RGPD dans les marchés publics</t>
  </si>
  <si>
    <t>Front-end - construire un site web accessible (conforme à WCAG)</t>
  </si>
  <si>
    <t>AnySurfer (+ Solidarité en vue)</t>
  </si>
  <si>
    <t>Techniques de rédaction claire</t>
  </si>
  <si>
    <t xml:space="preserve">Bruxelles Formation </t>
  </si>
  <si>
    <t xml:space="preserve">La gestion du travail à distance </t>
  </si>
  <si>
    <t>Quality Traininig</t>
  </si>
  <si>
    <t>Accessibilité des données web/documents</t>
  </si>
  <si>
    <t>AnySurfer = Solidarité en vue</t>
  </si>
  <si>
    <t>Gestion de l'incapacité de travail des agents du secteur pub</t>
  </si>
  <si>
    <t>IFE</t>
  </si>
  <si>
    <t>Gouverner le soin, soigner à contre-courant</t>
  </si>
  <si>
    <t>Ligue Bruxelloise Francophone pour la Santé Mentale</t>
  </si>
  <si>
    <t>Frais de formation du conseil de direction (AB 21 000 00 45)</t>
  </si>
  <si>
    <t>Développement d'organisation (Accord cadre SMALS BB-001.014/2017-EU)</t>
  </si>
  <si>
    <t>ARCH</t>
  </si>
  <si>
    <t>Cellule de développement des compétences</t>
  </si>
  <si>
    <t>Cohésion Sociale</t>
  </si>
  <si>
    <t>Réalisation d'une étude dédiée à l'élaboration d'un outils de programmation visé aux articles 48 et 49 du Décret du 30 novembre 2018 relatif à la Cohésion sociale.</t>
  </si>
  <si>
    <t>Centre Bruxellois d'Acion Interculturelle (CBAI) 421.019.095</t>
  </si>
  <si>
    <t>médiation Institut Redouté-Peiffer section horticole</t>
  </si>
  <si>
    <t>JM TAHIR</t>
  </si>
  <si>
    <t>médiation Institut Gryzon section tourisme</t>
  </si>
  <si>
    <t>Démarche appréciative Institut Gheude</t>
  </si>
  <si>
    <t>PGC Conseil</t>
  </si>
  <si>
    <t>Service Enseignement</t>
  </si>
  <si>
    <t>LABIRIS</t>
  </si>
  <si>
    <t>pH-mètre de paillasse</t>
  </si>
  <si>
    <t>Chemlab</t>
  </si>
  <si>
    <t xml:space="preserve">Lot de pipeteurs </t>
  </si>
  <si>
    <t>Novolab</t>
  </si>
  <si>
    <t>Bain à sec</t>
  </si>
  <si>
    <t>Proxylab</t>
  </si>
  <si>
    <t>Analyseur d'humidité</t>
  </si>
  <si>
    <t>VWR International</t>
  </si>
  <si>
    <t>Agitateur - incubateur</t>
  </si>
  <si>
    <t>Fisher Scientific</t>
  </si>
  <si>
    <t>2 balances analytiques</t>
  </si>
  <si>
    <t xml:space="preserve">Frigo </t>
  </si>
  <si>
    <t>Steylemans</t>
  </si>
  <si>
    <t>2 dispensettes digitales</t>
  </si>
  <si>
    <t>Filter Service</t>
  </si>
  <si>
    <t>3 agitateurs magnétiques</t>
  </si>
  <si>
    <t>Machine à glace</t>
  </si>
  <si>
    <t>2 appareils d électrophorèse à ADN</t>
  </si>
  <si>
    <t>Eppendorf Thermomixer+block-Bain sec chauffant,réfrigérant,agitant</t>
  </si>
  <si>
    <t>Rayonnage à tablettes de rétention</t>
  </si>
  <si>
    <t>Manutan</t>
  </si>
  <si>
    <t>Microscope Zeiss Axiolab pour microbiologie+support photo</t>
  </si>
  <si>
    <t>Bontemps Microscopie</t>
  </si>
  <si>
    <t>Pédale à pied pour sola ( microscope)</t>
  </si>
  <si>
    <t>Nikon Belux</t>
  </si>
  <si>
    <t xml:space="preserve">Laveur de laboratoire </t>
  </si>
  <si>
    <t>Analis</t>
  </si>
  <si>
    <t>Cryostat Julabo Dyneo</t>
  </si>
  <si>
    <t>Pipette motorisée</t>
  </si>
  <si>
    <t>Système de capture d'image</t>
  </si>
  <si>
    <t>Distillateur Kjeldahl</t>
  </si>
  <si>
    <t>Logiciel Empower</t>
  </si>
  <si>
    <t>Waters</t>
  </si>
  <si>
    <t>Mobilier de bureau - Phase2</t>
  </si>
  <si>
    <t>Alvan</t>
  </si>
  <si>
    <t xml:space="preserve">Autoclave vertical </t>
  </si>
  <si>
    <t>Steritec</t>
  </si>
  <si>
    <t>Service Appui aux établissements scolaires</t>
  </si>
  <si>
    <t>fournitures de bureau</t>
  </si>
  <si>
    <t>IPL</t>
  </si>
  <si>
    <t>BRUNEAU</t>
  </si>
  <si>
    <t>BREUNEAU</t>
  </si>
  <si>
    <t>ARSEUS</t>
  </si>
  <si>
    <t>MULTIPHARMA</t>
  </si>
  <si>
    <t>location de toilettes extérieures pour Gryzon</t>
  </si>
  <si>
    <t>LIEKENS</t>
  </si>
  <si>
    <t>nettoyage des masques</t>
  </si>
  <si>
    <t>LE  LAVOIR</t>
  </si>
  <si>
    <t>vêtements de travail</t>
  </si>
  <si>
    <t>VAN ASCHE</t>
  </si>
  <si>
    <t>4000 masques en papier conforts</t>
  </si>
  <si>
    <t>BOMA</t>
  </si>
  <si>
    <t xml:space="preserve">masques en tissu coton </t>
  </si>
  <si>
    <t>DECOR IN</t>
  </si>
  <si>
    <t>masques en tissu coton  + fiilres  homologués</t>
  </si>
  <si>
    <t xml:space="preserve">vêtements de travail </t>
  </si>
  <si>
    <t xml:space="preserve">BLEU SARREAU </t>
  </si>
  <si>
    <t>tissu ,élastique , fil pour la fabrication de masques en tissu</t>
  </si>
  <si>
    <t xml:space="preserve">SACODEL SA </t>
  </si>
  <si>
    <t>nettoyage des vitres à Gryzon</t>
  </si>
  <si>
    <t>KOZE CLEANING</t>
  </si>
  <si>
    <t>travaux  de carrosserie</t>
  </si>
  <si>
    <t>TRIFOGLIO</t>
  </si>
  <si>
    <t xml:space="preserve">formation de base pour équipier de 1ère intervention en milieu scolaire </t>
  </si>
  <si>
    <t>AFIRST</t>
  </si>
  <si>
    <t>micro-ondes 25l 900w</t>
  </si>
  <si>
    <t xml:space="preserve">CEBEO </t>
  </si>
  <si>
    <t>26 sièges ht dossiers non tissu et 2 sièges de bureau</t>
  </si>
  <si>
    <t xml:space="preserve">ALVAN </t>
  </si>
  <si>
    <t xml:space="preserve">micro-ondes </t>
  </si>
  <si>
    <t>2 sièges assis-debouts</t>
  </si>
  <si>
    <t>SCHAFFER SHOP</t>
  </si>
  <si>
    <t xml:space="preserve">1 vélo cargo  électrique </t>
  </si>
  <si>
    <t>BARRACUDA</t>
  </si>
  <si>
    <t>22 vélos</t>
  </si>
  <si>
    <t>BRUSSELS BIKE</t>
  </si>
  <si>
    <t>drink de réunion  : tartes</t>
  </si>
  <si>
    <t>LES TARTES DE FRANCOISE</t>
  </si>
  <si>
    <t xml:space="preserve">                                        boissons</t>
  </si>
  <si>
    <t>COLRUYT</t>
  </si>
  <si>
    <t>formation en psychothérapie centrée sur la personne</t>
  </si>
  <si>
    <t>UCL LOUVAIN</t>
  </si>
  <si>
    <t xml:space="preserve">formation coach scolaire </t>
  </si>
  <si>
    <t>CENTRE DE QUALIFICATIOIN</t>
  </si>
  <si>
    <t>100 mugs  achetés pour composer le pack de bienvenue des nouveaux enseignats</t>
  </si>
  <si>
    <t>IKEA</t>
  </si>
  <si>
    <t>master en Sciences de l'éducation</t>
  </si>
  <si>
    <t xml:space="preserve">travail de préparation de l'événement, événements  de communication/nouvelles </t>
  </si>
  <si>
    <t xml:space="preserve">BERTRAND WILLEMS </t>
  </si>
  <si>
    <t>écoles de la COCOF (Ceria)</t>
  </si>
  <si>
    <t>webinaires teams</t>
  </si>
  <si>
    <t>DEJAS JESSICAS</t>
  </si>
  <si>
    <t>création/élaboration, organisation,animation et facilitation de 3 ateliers participatifs</t>
  </si>
  <si>
    <t>JOB IN ASBL</t>
  </si>
  <si>
    <t>guide de l'enseignement promotion scolaire 2020/21</t>
  </si>
  <si>
    <t>S.I.E.P</t>
  </si>
  <si>
    <t>affiches qualifiants</t>
  </si>
  <si>
    <t>C.E.D.E.I.F.</t>
  </si>
  <si>
    <t>produits pharmaceutiques pour l'infirmerie et armoires à pharmacie</t>
  </si>
  <si>
    <t>Enseignement</t>
  </si>
  <si>
    <t>SERV. TRAITEUR RECEPTION NOUVEL AN</t>
  </si>
  <si>
    <t>LA VILLA VANILLE</t>
  </si>
  <si>
    <t>spectacle manon lepomme</t>
  </si>
  <si>
    <t>CROC ET LA POMME</t>
  </si>
  <si>
    <t>AUDIT SERVICE GES</t>
  </si>
  <si>
    <t>BDO</t>
  </si>
  <si>
    <t>MISSION CONSEIL TRANSITION ETOILE POLAIRE</t>
  </si>
  <si>
    <t>E &amp; K CONSULTING</t>
  </si>
  <si>
    <t>voyage scolaire 2020 Gryzon à Vienne</t>
  </si>
  <si>
    <t>GEO HOLIDAYS</t>
  </si>
  <si>
    <t>voyage scolaire 2020 E. Gryzon en Alsace</t>
  </si>
  <si>
    <t>LIBRE</t>
  </si>
  <si>
    <t>controle, vérification et réparation des hottes du campus du ceria</t>
  </si>
  <si>
    <t>ADJA</t>
  </si>
  <si>
    <t>MISSION D’ÉTUDE RELATIVE À LA MAINTENANCE DES INSTALLATIONS DES SITES D’ENSEIGNEMENT</t>
  </si>
  <si>
    <t>TEENCONSULTING</t>
  </si>
  <si>
    <t>objets publicitaires enseignement</t>
  </si>
  <si>
    <t>ACME BUSINESS GIFTS</t>
  </si>
  <si>
    <t>MARCHE DE VETEMENTS DE TRAVAIL SERVICE TECH.</t>
  </si>
  <si>
    <t>EVETRA</t>
  </si>
  <si>
    <t>Maintenance des équipements HVAC Bâtiment 19</t>
  </si>
  <si>
    <t>TPF UTILITIES</t>
  </si>
  <si>
    <t>campagne TV/radio enseignement</t>
  </si>
  <si>
    <t>IP BELGIUM</t>
  </si>
  <si>
    <t>campagne publicitaire enseignement</t>
  </si>
  <si>
    <t>JCDECAUX STREET FURNITURE BELG</t>
  </si>
  <si>
    <t>campagne TV Enseignement</t>
  </si>
  <si>
    <t>BX1</t>
  </si>
  <si>
    <t>Marché de vêtements de travail - Service logistique</t>
  </si>
  <si>
    <t>Réparation de stores CERIA</t>
  </si>
  <si>
    <t>ANCA-STORES</t>
  </si>
  <si>
    <t>Campagne publicitaire</t>
  </si>
  <si>
    <t>AUDIMAT PRODUCTIONS BELGIUM</t>
  </si>
  <si>
    <t>leasing vélo sweapfiets 2020-2021 ceria</t>
  </si>
  <si>
    <t>SWAPFIETS BELGIE</t>
  </si>
  <si>
    <t>PACK SCOLAIRE 2020</t>
  </si>
  <si>
    <t>FIDUCIAL OFFICE SOLUTIONS</t>
  </si>
  <si>
    <t>ATELIERS D'ETE TRAITEUR</t>
  </si>
  <si>
    <t>SHAKE EAT</t>
  </si>
  <si>
    <t>REALISATION 12 CAPSULES VIDEO CADRE:PEDA. ACTIVE</t>
  </si>
  <si>
    <t>PINTO LOUREIRO EMMANUEL</t>
  </si>
  <si>
    <t>LOCATION BUS</t>
  </si>
  <si>
    <t>GEO</t>
  </si>
  <si>
    <t>Déménagement de laboratoires et ateliers des bâtiments 6 et 10 sur le campus du CERIA</t>
  </si>
  <si>
    <t>POTIEZ-DEMAN</t>
  </si>
  <si>
    <t>CONTROLE REALISATION PRESENT.COMPTES ASBL CTA-CVDC</t>
  </si>
  <si>
    <t>OMNIUM CONSULT</t>
  </si>
  <si>
    <t>PLATEFORME INFORMATIQUE ECOLES SECONDAIRES COCOF</t>
  </si>
  <si>
    <t>E-SMILE</t>
  </si>
  <si>
    <t>CHOCOLATS - CADEAUX DE FIN D'ANNEE</t>
  </si>
  <si>
    <t>TAKANA</t>
  </si>
  <si>
    <t>vehicule electrique</t>
  </si>
  <si>
    <t>ELECTRIC DRIVE</t>
  </si>
  <si>
    <t>MAMATERIEL MULTIMEDIA PROJECTEURS... INST.REDOUTE</t>
  </si>
  <si>
    <t>DIALOG CPS</t>
  </si>
  <si>
    <t>Achat de cloisons modulables</t>
  </si>
  <si>
    <t>FESIAL</t>
  </si>
  <si>
    <t>achat 150 pc portable</t>
  </si>
  <si>
    <t>DIGITAL FOR YOUTH.BE</t>
  </si>
  <si>
    <t>Achat et instalation d'une chambre froide à l'IRP</t>
  </si>
  <si>
    <t>FROIRECA</t>
  </si>
  <si>
    <t>Logiciel Empower - Labiris</t>
  </si>
  <si>
    <t>WATERS</t>
  </si>
  <si>
    <t>ecran interactifs</t>
  </si>
  <si>
    <t>DEFILANGUES AV</t>
  </si>
  <si>
    <t>ACHAT DE 80 POUBELLES 25L ET 110 DE 70L</t>
  </si>
  <si>
    <t>POLARIS CHEMICALS</t>
  </si>
  <si>
    <t>25 POUBELLES TRI-SELECTIF</t>
  </si>
  <si>
    <t>IPL BUSINESS</t>
  </si>
  <si>
    <t>distillateur kjeldahl</t>
  </si>
  <si>
    <t>FILTERSERVICE</t>
  </si>
  <si>
    <t>achat de batteries</t>
  </si>
  <si>
    <t>REDCORP</t>
  </si>
  <si>
    <t>ACHAT RAYONNAGE ET ACCESSOIRES MAGASIN CENTRA B2</t>
  </si>
  <si>
    <t>MAGEC</t>
  </si>
  <si>
    <t>MATERIEL JARDINAGE</t>
  </si>
  <si>
    <t>PROVERT</t>
  </si>
  <si>
    <t>LAVE VAISSELLE GRYSON</t>
  </si>
  <si>
    <t>HOBART FOSTER BELGIUM</t>
  </si>
  <si>
    <t>FOURNITURE 2 FOURS ELECTRIQUE CUISINE GRYSON</t>
  </si>
  <si>
    <t>RATIONAL BELGIUM</t>
  </si>
  <si>
    <t>TRONCONNEUSE POUR L'INSTITUT REDOUTE</t>
  </si>
  <si>
    <t>HORTICOLE BODART</t>
  </si>
  <si>
    <t>CHARIOTS INST. REDOUTE</t>
  </si>
  <si>
    <t>MANUTAN</t>
  </si>
  <si>
    <t>MANNEQUINS INST. REDOUTE</t>
  </si>
  <si>
    <t>RETIF BELGIUM</t>
  </si>
  <si>
    <t>STOCKAGE BACKUPS CERIA</t>
  </si>
  <si>
    <t>achat de webcams</t>
  </si>
  <si>
    <t>STUDIO FRANCIEN COM</t>
  </si>
  <si>
    <t>materiel de cuisine</t>
  </si>
  <si>
    <t>ETABLISSEMENTS VERBOONEN</t>
  </si>
  <si>
    <t>AUTOCLAVE VERTICAL POUR LABIRIS</t>
  </si>
  <si>
    <t>STERITEC</t>
  </si>
  <si>
    <t>matériel didactique - institut lallemand</t>
  </si>
  <si>
    <t>AGORALUDE</t>
  </si>
  <si>
    <t>MATERIEL DIDACTIQUE INSTITUT LALLEMAND</t>
  </si>
  <si>
    <t>HOP TOYS</t>
  </si>
  <si>
    <t>TRIPORTEUR CERIA</t>
  </si>
  <si>
    <t>VELODROOM</t>
  </si>
  <si>
    <t>ARMOIRES VESTIAIRES GRYSON</t>
  </si>
  <si>
    <t>EUROBOX CONTINENTAL</t>
  </si>
  <si>
    <t>ARMOIRES RESTAURANT GRYSON</t>
  </si>
  <si>
    <t>LOHISSE</t>
  </si>
  <si>
    <t>CAVES A VIN GRYSON</t>
  </si>
  <si>
    <t>JADI</t>
  </si>
  <si>
    <t>APPAREIL MED. DE TEST POUR LA HELdb</t>
  </si>
  <si>
    <t>PEAK MEDICAl</t>
  </si>
  <si>
    <t>SPECTROPHOTOMETRE HELdb</t>
  </si>
  <si>
    <t>ANALIS</t>
  </si>
  <si>
    <t>APPAREIL BIOMED. DE TEST POUR LA HELdb</t>
  </si>
  <si>
    <t>CN ROOD</t>
  </si>
  <si>
    <t>HILCOMAT</t>
  </si>
  <si>
    <t>achat analyseur de biere</t>
  </si>
  <si>
    <t>ANTON PAAR BENELUX</t>
  </si>
  <si>
    <t>TOILETTES SECHES HELDB</t>
  </si>
  <si>
    <t>LA TAUPE AU GUICHET</t>
  </si>
  <si>
    <t>FRIABILIMETRE HELDB</t>
  </si>
  <si>
    <t>PFEUFFER GMBH</t>
  </si>
  <si>
    <t>logiciel chemoffice</t>
  </si>
  <si>
    <t>RITME</t>
  </si>
  <si>
    <t>achat de calisto pour l'HELDB</t>
  </si>
  <si>
    <t>OFFICEEASY</t>
  </si>
  <si>
    <t>achat et installation d'un lavabo pour l'HELDB</t>
  </si>
  <si>
    <t>GODART GAETAN</t>
  </si>
  <si>
    <t>achat d'une pompe à vide</t>
  </si>
  <si>
    <t>LED TECHNO</t>
  </si>
  <si>
    <t>achat d'un spectrophotometre ICP</t>
  </si>
  <si>
    <t>PERKINELMER</t>
  </si>
  <si>
    <t>Service Juridique</t>
  </si>
  <si>
    <t xml:space="preserve">Marché public de services ayant pour objet «renouvellement du portefeuille d'assurances de la Commission communautaire française» </t>
  </si>
  <si>
    <t>AXA, P&amp;V, Ethias</t>
  </si>
  <si>
    <t xml:space="preserve">Marché public de service relatif à l’assistance au pouvoir adjudicateur dans l’utilisation des plateformes E-Procurement et E-Tendering </t>
  </si>
  <si>
    <t>Service Social</t>
  </si>
  <si>
    <t>Reconduction du marché d'assurance collective soins de santé - hospitalisation pour 2021</t>
  </si>
  <si>
    <t>Ethias</t>
  </si>
  <si>
    <t>TOTAL</t>
  </si>
  <si>
    <t>Economat</t>
  </si>
  <si>
    <t>Auditorium</t>
  </si>
  <si>
    <t>FOURNITURES</t>
  </si>
  <si>
    <t>AMBIANCE DE SOIE</t>
  </si>
  <si>
    <t>AQUA VITAL</t>
  </si>
  <si>
    <t>HUGO MOX</t>
  </si>
  <si>
    <t>INYTIUM</t>
  </si>
  <si>
    <t>LIVE 4 LIVE SPRL</t>
  </si>
  <si>
    <t>LUXILLAG</t>
  </si>
  <si>
    <t>NESPRESSO</t>
  </si>
  <si>
    <t>PHARMACIE DE PRATER SLABBAERT</t>
  </si>
  <si>
    <t>STIMA BELGIUM</t>
  </si>
  <si>
    <t>XLR SPRL</t>
  </si>
  <si>
    <t>SERVICES</t>
  </si>
  <si>
    <t>BIOROPE</t>
  </si>
  <si>
    <t>BSC CLEANING</t>
  </si>
  <si>
    <t>QUALITY WASH</t>
  </si>
  <si>
    <t>INITIAL</t>
  </si>
  <si>
    <t>GRAPHIC DESIGNER</t>
  </si>
  <si>
    <t>DP SERVICES</t>
  </si>
  <si>
    <t>Services Techniques CERIA</t>
  </si>
  <si>
    <t>3P</t>
  </si>
  <si>
    <t>TRAVAUX</t>
  </si>
  <si>
    <t>AGARIS BELGIUM</t>
  </si>
  <si>
    <t>AIB-VINCOTTE</t>
  </si>
  <si>
    <t>AIR COOLING</t>
  </si>
  <si>
    <t>ALVAN</t>
  </si>
  <si>
    <t>ANDERLECHT DECOR</t>
  </si>
  <si>
    <t>ANIMAL PEST CONTROL</t>
  </si>
  <si>
    <t>ANSUL</t>
  </si>
  <si>
    <t>ANTICIMEX</t>
  </si>
  <si>
    <t>AQUA PRO</t>
  </si>
  <si>
    <t>ATELIER YASAR</t>
  </si>
  <si>
    <t>BOSS CONTAINERS</t>
  </si>
  <si>
    <t>BOSTA BELGIE</t>
  </si>
  <si>
    <t>BRICO PLANIT</t>
  </si>
  <si>
    <t>BRUCEFO</t>
  </si>
  <si>
    <t>BRUXELES PROPRETE</t>
  </si>
  <si>
    <t>CEBEO</t>
  </si>
  <si>
    <t>CLEANING MASTERS</t>
  </si>
  <si>
    <t>COFELY</t>
  </si>
  <si>
    <t>COMPAIR</t>
  </si>
  <si>
    <t>DALEMANS</t>
  </si>
  <si>
    <t>DE MAERTELEIRE</t>
  </si>
  <si>
    <t>DEFORCHE</t>
  </si>
  <si>
    <t>DESCO</t>
  </si>
  <si>
    <t>DEST. NID DE GUEPES</t>
  </si>
  <si>
    <t>DEVOS</t>
  </si>
  <si>
    <t>D'HOORE</t>
  </si>
  <si>
    <t>DKR</t>
  </si>
  <si>
    <t>DL TECHNICS</t>
  </si>
  <si>
    <t>ECR BELGIUM</t>
  </si>
  <si>
    <t>ELECTRIC ANDERLECHT</t>
  </si>
  <si>
    <t>ELECTRO SAB</t>
  </si>
  <si>
    <t>ERIKS</t>
  </si>
  <si>
    <t>EURODYNAMICS</t>
  </si>
  <si>
    <t>EXOBOIS</t>
  </si>
  <si>
    <t>FACQ</t>
  </si>
  <si>
    <t>FERNAND  GEORGES</t>
  </si>
  <si>
    <t>FERNAND GEORGES</t>
  </si>
  <si>
    <t>FULLTHERM</t>
  </si>
  <si>
    <t>GROENDEKOR</t>
  </si>
  <si>
    <t>GROUP CLEANING</t>
  </si>
  <si>
    <t>HADES ELIS</t>
  </si>
  <si>
    <t>HEYTEC</t>
  </si>
  <si>
    <t>HONEYWELL</t>
  </si>
  <si>
    <t>HYGIENE CONTROL</t>
  </si>
  <si>
    <t>IBG SECURITY</t>
  </si>
  <si>
    <t>INDUSCABEL</t>
  </si>
  <si>
    <t>INDUSTRIAL SECURITY</t>
  </si>
  <si>
    <t>IPGS</t>
  </si>
  <si>
    <t>IRISNET</t>
  </si>
  <si>
    <t>ISB BUILDING</t>
  </si>
  <si>
    <t>ISB BUILDING TECHNICS</t>
  </si>
  <si>
    <t>ITS</t>
  </si>
  <si>
    <t>JAGILEC</t>
  </si>
  <si>
    <t>JARDIRAMA</t>
  </si>
  <si>
    <t>JETTE CLEAN</t>
  </si>
  <si>
    <t>KANALIS</t>
  </si>
  <si>
    <t>KEYMOLEN</t>
  </si>
  <si>
    <t>KING</t>
  </si>
  <si>
    <t>KING BELGIUM</t>
  </si>
  <si>
    <t>KONE</t>
  </si>
  <si>
    <t>LECOT</t>
  </si>
  <si>
    <t xml:space="preserve">LECOT </t>
  </si>
  <si>
    <t>LJ AMENAGEMENT</t>
  </si>
  <si>
    <t>M2M TEC</t>
  </si>
  <si>
    <t>MARCUS SPURWAY</t>
  </si>
  <si>
    <t>MAXICLEANING</t>
  </si>
  <si>
    <t>MCS PROMANTE</t>
  </si>
  <si>
    <t>MIMEOS</t>
  </si>
  <si>
    <t>MPRO</t>
  </si>
  <si>
    <t>NICOLAY</t>
  </si>
  <si>
    <t>NOVATIO</t>
  </si>
  <si>
    <t>PALMOLUX</t>
  </si>
  <si>
    <t>PANTOON</t>
  </si>
  <si>
    <t>PANTOON BENES</t>
  </si>
  <si>
    <t>PARTOOL</t>
  </si>
  <si>
    <t>PEPINIERES DE LA HUNELLE</t>
  </si>
  <si>
    <t>PISHOUDT</t>
  </si>
  <si>
    <t>PROMINENT BELGIUM</t>
  </si>
  <si>
    <t>R. LISMONT</t>
  </si>
  <si>
    <t>REFOOD</t>
  </si>
  <si>
    <t>RENTOKIL</t>
  </si>
  <si>
    <t>REXEL</t>
  </si>
  <si>
    <t>SANISTOCK</t>
  </si>
  <si>
    <t>SCHIMDT</t>
  </si>
  <si>
    <t>SETON</t>
  </si>
  <si>
    <t>SEYNHAEVE PLASTICS</t>
  </si>
  <si>
    <t>SICLI</t>
  </si>
  <si>
    <t>SIM SPRL</t>
  </si>
  <si>
    <t>SOLUCACL</t>
  </si>
  <si>
    <t>SOTRAFEU</t>
  </si>
  <si>
    <t>STEVENS LOCKS</t>
  </si>
  <si>
    <t>STEVENS-LOCKS</t>
  </si>
  <si>
    <t>TRANSOPLAST</t>
  </si>
  <si>
    <t>TYCO</t>
  </si>
  <si>
    <t>URBIKE</t>
  </si>
  <si>
    <t>VAN CUTSEM</t>
  </si>
  <si>
    <t>VAN MARCKE</t>
  </si>
  <si>
    <t>VANDEPUTTE</t>
  </si>
  <si>
    <t>VDV CLIMATISATION</t>
  </si>
  <si>
    <t>VEOLIA</t>
  </si>
  <si>
    <t>VERDICKT BENJAMIN</t>
  </si>
  <si>
    <t>VIKING</t>
  </si>
  <si>
    <t>VLV</t>
  </si>
  <si>
    <t>VOLTIGO</t>
  </si>
  <si>
    <t>WILLEMS&amp;LUCY</t>
  </si>
  <si>
    <t>WURTH</t>
  </si>
  <si>
    <t>XELEVATION</t>
  </si>
  <si>
    <t>XYLEM</t>
  </si>
  <si>
    <t>Transport scolaire</t>
  </si>
  <si>
    <t>EXÉCUTION DE 40 SERVICES DE TRANSPORT SCOLAIRE D'ÉLÈVES DOMICILIÉS EN RÉGION WALLONNE OU EN AGGLOMERATION BRUXELLOISE</t>
  </si>
  <si>
    <t>En cours</t>
  </si>
  <si>
    <t>LOCATION SIMPLE DE 3 BUS SANS CHAUFFEUR</t>
  </si>
  <si>
    <t>Cardona et Deltenre
Dag-Tours</t>
  </si>
  <si>
    <t>RÉALISATION D’UN AUDIT PROSPECTIF DU TRANSPORT SCOLAIRE ORGANISÉ PAR LA COMMISSION COMMUNAUTAIRE FRANÇAISE</t>
  </si>
  <si>
    <t>ESPACES MOBILITÉS</t>
  </si>
  <si>
    <t>SERVICES DE TAXI</t>
  </si>
  <si>
    <t>IDEAL TAX</t>
  </si>
  <si>
    <t>ETUDE DE FAISABILITE FINANCIERE LIEE AU CHANGEMENT DE CONTRAT DES ACCOMPAGNATEURS SCOLAIRES</t>
  </si>
  <si>
    <t>BERENSCHOT</t>
  </si>
  <si>
    <t>Fonctionnalités supplémentaires Transco3, Transco mobile et site Web école : statistiques - outils de gestion</t>
  </si>
  <si>
    <t>FAWAX</t>
  </si>
  <si>
    <t>Adaptations de Transco3, Transco Mobile et site Web école suite mise en production: phase II</t>
  </si>
  <si>
    <t xml:space="preserve">Upgrade WinRoute : achat </t>
  </si>
  <si>
    <t>Descartes</t>
  </si>
  <si>
    <t>Winroute Licence</t>
  </si>
  <si>
    <t>15 coques Samsung A21</t>
  </si>
  <si>
    <t>FNAC</t>
  </si>
  <si>
    <t>15 Samsung A21</t>
  </si>
  <si>
    <t>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</si>
</sst>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80C]_-;\-* #,##0.00\ [$€-80C]_-;_-* &quot;-&quot;??\ [$€-80C]_-;_-@_-"/>
    <numFmt numFmtId="166" formatCode="#,##0.00\ &quot;€&quot;"/>
    <numFmt numFmtId="167" formatCode="_-* #,##0.00\ [$€-40C]_-;\-* #,##0.00\ [$€-40C]_-;_-* &quot;-&quot;??\ [$€-40C]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7404E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8" fillId="5" borderId="0" applyNumberFormat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quotePrefix="1" applyNumberFormat="1" applyAlignment="1">
      <alignment horizontal="left" vertical="top" wrapText="1"/>
    </xf>
    <xf numFmtId="0" fontId="0" fillId="2" borderId="0" xfId="0" quotePrefix="1" applyNumberForma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/>
    </xf>
    <xf numFmtId="0" fontId="0" fillId="3" borderId="0" xfId="0" applyFill="1"/>
    <xf numFmtId="0" fontId="2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5" fillId="4" borderId="1" xfId="0" applyFont="1" applyFill="1" applyBorder="1"/>
    <xf numFmtId="0" fontId="6" fillId="0" borderId="3" xfId="0" applyFont="1" applyFill="1" applyBorder="1"/>
    <xf numFmtId="0" fontId="6" fillId="0" borderId="5" xfId="0" applyFont="1" applyFill="1" applyBorder="1"/>
    <xf numFmtId="0" fontId="6" fillId="0" borderId="7" xfId="0" applyFont="1" applyFill="1" applyBorder="1"/>
    <xf numFmtId="4" fontId="6" fillId="0" borderId="8" xfId="0" applyNumberFormat="1" applyFont="1" applyFill="1" applyBorder="1" applyAlignment="1">
      <alignment horizontal="left"/>
    </xf>
    <xf numFmtId="0" fontId="6" fillId="0" borderId="9" xfId="0" applyFont="1" applyFill="1" applyBorder="1"/>
    <xf numFmtId="0" fontId="7" fillId="0" borderId="3" xfId="0" applyFont="1" applyFill="1" applyBorder="1"/>
    <xf numFmtId="0" fontId="7" fillId="0" borderId="9" xfId="0" applyFont="1" applyFill="1" applyBorder="1"/>
    <xf numFmtId="0" fontId="8" fillId="0" borderId="3" xfId="0" applyFont="1" applyFill="1" applyBorder="1"/>
    <xf numFmtId="0" fontId="6" fillId="0" borderId="4" xfId="0" applyFont="1" applyFill="1" applyBorder="1"/>
    <xf numFmtId="0" fontId="8" fillId="0" borderId="9" xfId="0" applyFont="1" applyFill="1" applyBorder="1"/>
    <xf numFmtId="0" fontId="9" fillId="0" borderId="3" xfId="0" applyFont="1" applyFill="1" applyBorder="1"/>
    <xf numFmtId="0" fontId="9" fillId="0" borderId="3" xfId="0" applyFont="1" applyFill="1" applyBorder="1" applyAlignment="1">
      <alignment horizontal="left"/>
    </xf>
    <xf numFmtId="0" fontId="6" fillId="0" borderId="10" xfId="0" applyFont="1" applyFill="1" applyBorder="1"/>
    <xf numFmtId="0" fontId="10" fillId="3" borderId="0" xfId="0" applyFont="1" applyFill="1" applyBorder="1"/>
    <xf numFmtId="0" fontId="0" fillId="3" borderId="0" xfId="0" applyFill="1" applyBorder="1"/>
    <xf numFmtId="0" fontId="10" fillId="3" borderId="0" xfId="0" applyFont="1" applyFill="1" applyAlignment="1">
      <alignment horizontal="left" vertical="center"/>
    </xf>
    <xf numFmtId="0" fontId="11" fillId="3" borderId="0" xfId="0" applyFont="1" applyFill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0" fillId="0" borderId="0" xfId="0" quotePrefix="1" applyNumberFormat="1" applyAlignment="1">
      <alignment horizontal="center" vertical="center" wrapText="1"/>
    </xf>
    <xf numFmtId="6" fontId="0" fillId="0" borderId="0" xfId="0" applyNumberFormat="1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3" xfId="1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2" fillId="3" borderId="0" xfId="0" applyFont="1" applyFill="1" applyAlignment="1">
      <alignment horizontal="left" vertical="center"/>
    </xf>
    <xf numFmtId="0" fontId="13" fillId="0" borderId="0" xfId="0" applyFont="1"/>
    <xf numFmtId="0" fontId="13" fillId="0" borderId="0" xfId="0" applyFont="1" applyFill="1"/>
    <xf numFmtId="166" fontId="0" fillId="0" borderId="0" xfId="0" applyNumberFormat="1" applyAlignment="1">
      <alignment horizontal="center" vertical="center"/>
    </xf>
    <xf numFmtId="164" fontId="14" fillId="0" borderId="0" xfId="2" applyFont="1" applyAlignment="1">
      <alignment horizontal="center" vertical="center"/>
    </xf>
    <xf numFmtId="164" fontId="13" fillId="0" borderId="0" xfId="2" applyFont="1" applyAlignment="1">
      <alignment horizontal="center" vertical="center"/>
    </xf>
    <xf numFmtId="0" fontId="10" fillId="3" borderId="0" xfId="0" applyFont="1" applyFill="1"/>
    <xf numFmtId="0" fontId="10" fillId="3" borderId="0" xfId="0" applyFont="1" applyFill="1" applyAlignment="1">
      <alignment horizontal="center" vertical="center"/>
    </xf>
    <xf numFmtId="8" fontId="0" fillId="0" borderId="0" xfId="0" applyNumberFormat="1"/>
    <xf numFmtId="166" fontId="0" fillId="0" borderId="0" xfId="0" applyNumberFormat="1"/>
    <xf numFmtId="0" fontId="15" fillId="0" borderId="0" xfId="0" applyFont="1" applyAlignment="1">
      <alignment vertical="top"/>
    </xf>
    <xf numFmtId="44" fontId="0" fillId="0" borderId="0" xfId="1" applyFont="1"/>
    <xf numFmtId="44" fontId="0" fillId="0" borderId="0" xfId="1" applyFont="1" applyAlignment="1">
      <alignment horizontal="right" vertical="top"/>
    </xf>
    <xf numFmtId="44" fontId="0" fillId="0" borderId="0" xfId="0" applyNumberFormat="1"/>
    <xf numFmtId="0" fontId="16" fillId="0" borderId="0" xfId="0" applyFont="1" applyAlignment="1">
      <alignment vertical="top"/>
    </xf>
    <xf numFmtId="0" fontId="17" fillId="3" borderId="0" xfId="0" applyFont="1" applyFill="1" applyAlignment="1">
      <alignment vertical="top"/>
    </xf>
    <xf numFmtId="0" fontId="0" fillId="0" borderId="0" xfId="0" applyFont="1"/>
    <xf numFmtId="3" fontId="0" fillId="0" borderId="0" xfId="0" applyNumberFormat="1"/>
    <xf numFmtId="0" fontId="10" fillId="0" borderId="0" xfId="0" applyFont="1"/>
    <xf numFmtId="4" fontId="10" fillId="0" borderId="0" xfId="0" applyNumberFormat="1" applyFont="1"/>
    <xf numFmtId="2" fontId="0" fillId="0" borderId="0" xfId="0" applyNumberFormat="1"/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165" fontId="0" fillId="2" borderId="0" xfId="0" applyNumberFormat="1" applyFill="1"/>
    <xf numFmtId="165" fontId="0" fillId="2" borderId="0" xfId="0" applyNumberFormat="1" applyFill="1" applyBorder="1" applyAlignment="1">
      <alignment horizontal="center" vertical="center"/>
    </xf>
    <xf numFmtId="167" fontId="0" fillId="2" borderId="0" xfId="1" applyNumberFormat="1" applyFont="1" applyFill="1"/>
    <xf numFmtId="167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0" fillId="0" borderId="10" xfId="0" applyBorder="1"/>
    <xf numFmtId="42" fontId="19" fillId="0" borderId="10" xfId="0" applyNumberFormat="1" applyFont="1" applyBorder="1"/>
    <xf numFmtId="42" fontId="0" fillId="0" borderId="10" xfId="0" applyNumberFormat="1" applyBorder="1"/>
    <xf numFmtId="0" fontId="0" fillId="0" borderId="10" xfId="0" applyBorder="1" applyAlignment="1">
      <alignment vertical="center" wrapText="1"/>
    </xf>
    <xf numFmtId="0" fontId="15" fillId="0" borderId="10" xfId="3" applyFont="1" applyFill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wrapText="1"/>
    </xf>
  </cellXfs>
  <cellStyles count="4">
    <cellStyle name="60 % - Accent5" xfId="3" builtinId="48"/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4"/>
  <sheetViews>
    <sheetView tabSelected="1" zoomScale="80" zoomScaleNormal="80" workbookViewId="0">
      <selection activeCell="A15" sqref="A15"/>
    </sheetView>
  </sheetViews>
  <sheetFormatPr baseColWidth="10" defaultRowHeight="14.5" x14ac:dyDescent="0.35"/>
  <cols>
    <col min="1" max="1" width="112.7265625" style="5" customWidth="1"/>
    <col min="2" max="2" width="64" customWidth="1"/>
    <col min="3" max="3" width="25" style="53" customWidth="1"/>
  </cols>
  <sheetData>
    <row r="1" spans="1:3" s="1" customFormat="1" x14ac:dyDescent="0.35">
      <c r="A1" s="3" t="s">
        <v>0</v>
      </c>
      <c r="B1" s="1" t="s">
        <v>1</v>
      </c>
      <c r="C1" s="31" t="s">
        <v>2</v>
      </c>
    </row>
    <row r="2" spans="1:3" s="11" customFormat="1" x14ac:dyDescent="0.35">
      <c r="A2" s="8" t="s">
        <v>7</v>
      </c>
      <c r="C2" s="32"/>
    </row>
    <row r="3" spans="1:3" ht="43.5" x14ac:dyDescent="0.35">
      <c r="A3" s="91" t="s">
        <v>4</v>
      </c>
      <c r="B3" s="92" t="s">
        <v>3</v>
      </c>
      <c r="C3" s="33">
        <v>24780</v>
      </c>
    </row>
    <row r="4" spans="1:3" s="9" customFormat="1" x14ac:dyDescent="0.35">
      <c r="A4" s="8" t="s">
        <v>8</v>
      </c>
      <c r="B4" s="10"/>
      <c r="C4" s="34"/>
    </row>
    <row r="5" spans="1:3" ht="29" x14ac:dyDescent="0.35">
      <c r="A5" s="4" t="s">
        <v>5</v>
      </c>
      <c r="B5" s="2" t="s">
        <v>6</v>
      </c>
      <c r="C5" s="35">
        <v>24530</v>
      </c>
    </row>
    <row r="6" spans="1:3" s="9" customFormat="1" x14ac:dyDescent="0.35">
      <c r="A6" s="8" t="s">
        <v>9</v>
      </c>
      <c r="C6" s="36"/>
    </row>
    <row r="7" spans="1:3" x14ac:dyDescent="0.35">
      <c r="A7" s="6" t="s">
        <v>10</v>
      </c>
      <c r="B7" s="6" t="s">
        <v>11</v>
      </c>
      <c r="C7" s="37">
        <v>3476.8</v>
      </c>
    </row>
    <row r="8" spans="1:3" x14ac:dyDescent="0.35">
      <c r="A8" s="6" t="s">
        <v>12</v>
      </c>
      <c r="B8" s="6" t="s">
        <v>11</v>
      </c>
      <c r="C8" s="37">
        <v>3395</v>
      </c>
    </row>
    <row r="9" spans="1:3" x14ac:dyDescent="0.35">
      <c r="A9" s="6" t="s">
        <v>13</v>
      </c>
      <c r="B9" s="6" t="s">
        <v>14</v>
      </c>
      <c r="C9" s="37">
        <v>19936</v>
      </c>
    </row>
    <row r="10" spans="1:3" x14ac:dyDescent="0.35">
      <c r="A10" s="6" t="s">
        <v>15</v>
      </c>
      <c r="B10" s="6" t="s">
        <v>16</v>
      </c>
      <c r="C10" s="37">
        <v>10680.5</v>
      </c>
    </row>
    <row r="11" spans="1:3" x14ac:dyDescent="0.35">
      <c r="A11" s="6" t="s">
        <v>17</v>
      </c>
      <c r="B11" s="6" t="s">
        <v>11</v>
      </c>
      <c r="C11" s="37">
        <v>75050</v>
      </c>
    </row>
    <row r="12" spans="1:3" x14ac:dyDescent="0.35">
      <c r="A12" s="6" t="s">
        <v>18</v>
      </c>
      <c r="B12" s="6" t="s">
        <v>19</v>
      </c>
      <c r="C12" s="37">
        <v>1537.8</v>
      </c>
    </row>
    <row r="13" spans="1:3" x14ac:dyDescent="0.35">
      <c r="A13" s="6" t="s">
        <v>20</v>
      </c>
      <c r="B13" s="6" t="s">
        <v>19</v>
      </c>
      <c r="C13" s="37">
        <v>3560.5</v>
      </c>
    </row>
    <row r="14" spans="1:3" x14ac:dyDescent="0.35">
      <c r="A14" s="6" t="s">
        <v>21</v>
      </c>
      <c r="B14" s="6" t="s">
        <v>22</v>
      </c>
      <c r="C14" s="37">
        <v>323592.94</v>
      </c>
    </row>
    <row r="15" spans="1:3" x14ac:dyDescent="0.35">
      <c r="A15" s="6" t="s">
        <v>23</v>
      </c>
      <c r="B15" s="6" t="s">
        <v>24</v>
      </c>
      <c r="C15" s="37">
        <v>19155.849999999999</v>
      </c>
    </row>
    <row r="16" spans="1:3" x14ac:dyDescent="0.35">
      <c r="A16" s="7" t="s">
        <v>25</v>
      </c>
      <c r="B16" s="6" t="s">
        <v>26</v>
      </c>
      <c r="C16" s="37">
        <v>17690.28</v>
      </c>
    </row>
    <row r="17" spans="1:3" x14ac:dyDescent="0.35">
      <c r="A17" s="6" t="s">
        <v>27</v>
      </c>
      <c r="B17" s="6" t="s">
        <v>28</v>
      </c>
      <c r="C17" s="37">
        <v>29095.8</v>
      </c>
    </row>
    <row r="18" spans="1:3" x14ac:dyDescent="0.35">
      <c r="A18" s="6" t="s">
        <v>29</v>
      </c>
      <c r="B18" s="6" t="s">
        <v>19</v>
      </c>
      <c r="C18" s="37">
        <v>8770</v>
      </c>
    </row>
    <row r="19" spans="1:3" x14ac:dyDescent="0.35">
      <c r="A19" s="6" t="s">
        <v>30</v>
      </c>
      <c r="B19" s="6" t="s">
        <v>31</v>
      </c>
      <c r="C19" s="37">
        <v>19488</v>
      </c>
    </row>
    <row r="20" spans="1:3" x14ac:dyDescent="0.35">
      <c r="A20" s="6" t="s">
        <v>32</v>
      </c>
      <c r="B20" s="6" t="s">
        <v>33</v>
      </c>
      <c r="C20" s="37">
        <v>21250</v>
      </c>
    </row>
    <row r="21" spans="1:3" x14ac:dyDescent="0.35">
      <c r="A21" s="6" t="s">
        <v>34</v>
      </c>
      <c r="B21" s="6" t="s">
        <v>11</v>
      </c>
      <c r="C21" s="37">
        <v>26000</v>
      </c>
    </row>
    <row r="22" spans="1:3" x14ac:dyDescent="0.35">
      <c r="A22" s="6" t="s">
        <v>35</v>
      </c>
      <c r="B22" s="6" t="s">
        <v>11</v>
      </c>
      <c r="C22" s="37">
        <v>19500</v>
      </c>
    </row>
    <row r="23" spans="1:3" x14ac:dyDescent="0.35">
      <c r="A23" s="6" t="s">
        <v>36</v>
      </c>
      <c r="B23" s="6" t="s">
        <v>37</v>
      </c>
      <c r="C23" s="37">
        <v>5637</v>
      </c>
    </row>
    <row r="24" spans="1:3" x14ac:dyDescent="0.35">
      <c r="A24" s="7" t="s">
        <v>38</v>
      </c>
      <c r="B24" s="6" t="s">
        <v>39</v>
      </c>
      <c r="C24" s="37">
        <v>54343.839999999997</v>
      </c>
    </row>
    <row r="25" spans="1:3" x14ac:dyDescent="0.35">
      <c r="A25" s="6" t="s">
        <v>40</v>
      </c>
      <c r="B25" s="6" t="s">
        <v>31</v>
      </c>
      <c r="C25" s="37">
        <v>2995</v>
      </c>
    </row>
    <row r="26" spans="1:3" x14ac:dyDescent="0.35">
      <c r="A26" s="6" t="s">
        <v>41</v>
      </c>
      <c r="B26" s="6" t="s">
        <v>11</v>
      </c>
      <c r="C26" s="37">
        <v>12900</v>
      </c>
    </row>
    <row r="27" spans="1:3" x14ac:dyDescent="0.35">
      <c r="A27" s="6" t="s">
        <v>42</v>
      </c>
      <c r="B27" s="6" t="s">
        <v>43</v>
      </c>
      <c r="C27" s="37">
        <v>63029.7</v>
      </c>
    </row>
    <row r="28" spans="1:3" x14ac:dyDescent="0.35">
      <c r="A28" s="6" t="s">
        <v>44</v>
      </c>
      <c r="B28" s="6" t="s">
        <v>28</v>
      </c>
      <c r="C28" s="37">
        <v>39885.730000000003</v>
      </c>
    </row>
    <row r="29" spans="1:3" x14ac:dyDescent="0.35">
      <c r="A29" s="6" t="s">
        <v>45</v>
      </c>
      <c r="B29" s="6" t="s">
        <v>46</v>
      </c>
      <c r="C29" s="37">
        <v>22237.51</v>
      </c>
    </row>
    <row r="30" spans="1:3" x14ac:dyDescent="0.35">
      <c r="A30" s="6" t="s">
        <v>47</v>
      </c>
      <c r="B30" s="6" t="s">
        <v>48</v>
      </c>
      <c r="C30" s="37">
        <v>226759.65</v>
      </c>
    </row>
    <row r="31" spans="1:3" x14ac:dyDescent="0.35">
      <c r="A31" s="6" t="s">
        <v>49</v>
      </c>
      <c r="B31" s="6" t="s">
        <v>50</v>
      </c>
      <c r="C31" s="37">
        <v>21058.54</v>
      </c>
    </row>
    <row r="32" spans="1:3" x14ac:dyDescent="0.35">
      <c r="A32" s="6" t="s">
        <v>51</v>
      </c>
      <c r="B32" s="6" t="s">
        <v>24</v>
      </c>
      <c r="C32" s="37">
        <v>25934.3</v>
      </c>
    </row>
    <row r="33" spans="1:3" x14ac:dyDescent="0.35">
      <c r="A33" s="6" t="s">
        <v>52</v>
      </c>
      <c r="B33" s="6" t="s">
        <v>53</v>
      </c>
      <c r="C33" s="37">
        <v>22587.1</v>
      </c>
    </row>
    <row r="34" spans="1:3" x14ac:dyDescent="0.35">
      <c r="A34" s="7" t="s">
        <v>54</v>
      </c>
      <c r="B34" s="6" t="s">
        <v>55</v>
      </c>
      <c r="C34" s="37">
        <v>84985.56</v>
      </c>
    </row>
    <row r="35" spans="1:3" x14ac:dyDescent="0.35">
      <c r="A35" s="6" t="s">
        <v>56</v>
      </c>
      <c r="B35" s="6" t="s">
        <v>53</v>
      </c>
      <c r="C35" s="37">
        <v>1021968.43</v>
      </c>
    </row>
    <row r="36" spans="1:3" x14ac:dyDescent="0.35">
      <c r="A36" s="6" t="s">
        <v>57</v>
      </c>
      <c r="B36" s="6" t="s">
        <v>58</v>
      </c>
      <c r="C36" s="37">
        <v>82956</v>
      </c>
    </row>
    <row r="37" spans="1:3" x14ac:dyDescent="0.35">
      <c r="A37" s="6" t="s">
        <v>59</v>
      </c>
      <c r="B37" s="6" t="s">
        <v>22</v>
      </c>
      <c r="C37" s="37">
        <v>1563574.9</v>
      </c>
    </row>
    <row r="38" spans="1:3" x14ac:dyDescent="0.35">
      <c r="A38" s="6" t="s">
        <v>60</v>
      </c>
      <c r="B38" s="6" t="s">
        <v>61</v>
      </c>
      <c r="C38" s="37">
        <v>126915.88</v>
      </c>
    </row>
    <row r="39" spans="1:3" x14ac:dyDescent="0.35">
      <c r="A39" s="6" t="s">
        <v>62</v>
      </c>
      <c r="B39" s="6" t="s">
        <v>63</v>
      </c>
      <c r="C39" s="37">
        <v>3648</v>
      </c>
    </row>
    <row r="40" spans="1:3" x14ac:dyDescent="0.35">
      <c r="A40" s="6" t="s">
        <v>64</v>
      </c>
      <c r="B40" s="6" t="s">
        <v>65</v>
      </c>
      <c r="C40" s="37">
        <v>7925</v>
      </c>
    </row>
    <row r="41" spans="1:3" x14ac:dyDescent="0.35">
      <c r="A41" s="6" t="s">
        <v>66</v>
      </c>
      <c r="B41" s="6" t="s">
        <v>19</v>
      </c>
      <c r="C41" s="37">
        <v>4112.1499999999996</v>
      </c>
    </row>
    <row r="42" spans="1:3" x14ac:dyDescent="0.35">
      <c r="A42" s="6" t="s">
        <v>67</v>
      </c>
      <c r="B42" s="6" t="s">
        <v>22</v>
      </c>
      <c r="C42" s="37">
        <v>24447</v>
      </c>
    </row>
    <row r="43" spans="1:3" ht="29" x14ac:dyDescent="0.35">
      <c r="A43" s="7" t="s">
        <v>68</v>
      </c>
      <c r="B43" s="6" t="s">
        <v>69</v>
      </c>
      <c r="C43" s="37">
        <v>38713.949999999997</v>
      </c>
    </row>
    <row r="44" spans="1:3" x14ac:dyDescent="0.35">
      <c r="A44" s="6" t="s">
        <v>70</v>
      </c>
      <c r="B44" s="6" t="s">
        <v>71</v>
      </c>
      <c r="C44" s="37">
        <v>2875</v>
      </c>
    </row>
    <row r="45" spans="1:3" x14ac:dyDescent="0.35">
      <c r="A45" s="6" t="s">
        <v>72</v>
      </c>
      <c r="B45" s="6" t="s">
        <v>22</v>
      </c>
      <c r="C45" s="37">
        <v>12580</v>
      </c>
    </row>
    <row r="46" spans="1:3" x14ac:dyDescent="0.35">
      <c r="A46" s="6" t="s">
        <v>73</v>
      </c>
      <c r="B46" s="6" t="s">
        <v>74</v>
      </c>
      <c r="C46" s="37">
        <v>2637</v>
      </c>
    </row>
    <row r="47" spans="1:3" x14ac:dyDescent="0.35">
      <c r="A47" s="6" t="s">
        <v>75</v>
      </c>
      <c r="B47" s="6" t="s">
        <v>76</v>
      </c>
      <c r="C47" s="37">
        <v>13650</v>
      </c>
    </row>
    <row r="48" spans="1:3" x14ac:dyDescent="0.35">
      <c r="A48" s="6" t="s">
        <v>77</v>
      </c>
      <c r="B48" s="6" t="s">
        <v>78</v>
      </c>
      <c r="C48" s="37">
        <v>4076.29</v>
      </c>
    </row>
    <row r="49" spans="1:3" x14ac:dyDescent="0.35">
      <c r="A49" s="6" t="s">
        <v>79</v>
      </c>
      <c r="B49" s="6" t="s">
        <v>80</v>
      </c>
      <c r="C49" s="37">
        <v>817981.52</v>
      </c>
    </row>
    <row r="50" spans="1:3" x14ac:dyDescent="0.35">
      <c r="A50" s="6" t="s">
        <v>81</v>
      </c>
      <c r="B50" s="6" t="s">
        <v>82</v>
      </c>
      <c r="C50" s="37">
        <v>97842.8</v>
      </c>
    </row>
    <row r="51" spans="1:3" x14ac:dyDescent="0.35">
      <c r="A51" s="6" t="s">
        <v>83</v>
      </c>
      <c r="B51" s="6" t="s">
        <v>84</v>
      </c>
      <c r="C51" s="37">
        <v>24480.68</v>
      </c>
    </row>
    <row r="52" spans="1:3" x14ac:dyDescent="0.35">
      <c r="A52" s="6" t="s">
        <v>85</v>
      </c>
      <c r="B52" s="6" t="s">
        <v>86</v>
      </c>
      <c r="C52" s="37">
        <v>5721</v>
      </c>
    </row>
    <row r="53" spans="1:3" x14ac:dyDescent="0.35">
      <c r="A53" s="6" t="s">
        <v>87</v>
      </c>
      <c r="B53" s="6" t="s">
        <v>88</v>
      </c>
      <c r="C53" s="37">
        <v>2523.5100000000002</v>
      </c>
    </row>
    <row r="54" spans="1:3" x14ac:dyDescent="0.35">
      <c r="A54" s="6" t="s">
        <v>89</v>
      </c>
      <c r="B54" s="6" t="s">
        <v>90</v>
      </c>
      <c r="C54" s="37">
        <v>4209.0200000000004</v>
      </c>
    </row>
    <row r="55" spans="1:3" s="9" customFormat="1" x14ac:dyDescent="0.35">
      <c r="A55" s="8" t="s">
        <v>91</v>
      </c>
      <c r="C55" s="36"/>
    </row>
    <row r="56" spans="1:3" x14ac:dyDescent="0.35">
      <c r="A56" s="2" t="s">
        <v>92</v>
      </c>
      <c r="B56" s="2" t="s">
        <v>93</v>
      </c>
      <c r="C56" s="38">
        <v>199</v>
      </c>
    </row>
    <row r="57" spans="1:3" x14ac:dyDescent="0.35">
      <c r="A57" s="2" t="s">
        <v>94</v>
      </c>
      <c r="B57" s="2" t="s">
        <v>95</v>
      </c>
      <c r="C57" s="39">
        <v>219.9</v>
      </c>
    </row>
    <row r="58" spans="1:3" x14ac:dyDescent="0.35">
      <c r="A58" s="2" t="s">
        <v>96</v>
      </c>
      <c r="B58" s="2" t="s">
        <v>97</v>
      </c>
      <c r="C58" s="39">
        <v>89.25</v>
      </c>
    </row>
    <row r="59" spans="1:3" x14ac:dyDescent="0.35">
      <c r="A59" s="2" t="s">
        <v>98</v>
      </c>
      <c r="B59" s="2" t="s">
        <v>99</v>
      </c>
      <c r="C59" s="39">
        <v>260.39999999999998</v>
      </c>
    </row>
    <row r="60" spans="1:3" ht="29" x14ac:dyDescent="0.35">
      <c r="A60" s="93" t="s">
        <v>100</v>
      </c>
      <c r="B60" s="2" t="s">
        <v>101</v>
      </c>
      <c r="C60" s="40">
        <v>8594.91</v>
      </c>
    </row>
    <row r="61" spans="1:3" x14ac:dyDescent="0.35">
      <c r="A61" s="2" t="s">
        <v>102</v>
      </c>
      <c r="B61" s="2" t="s">
        <v>103</v>
      </c>
      <c r="C61" s="38">
        <v>1157</v>
      </c>
    </row>
    <row r="62" spans="1:3" x14ac:dyDescent="0.35">
      <c r="A62" s="2" t="s">
        <v>104</v>
      </c>
      <c r="B62" s="2" t="s">
        <v>105</v>
      </c>
      <c r="C62" s="38">
        <v>245</v>
      </c>
    </row>
    <row r="63" spans="1:3" x14ac:dyDescent="0.35">
      <c r="A63" s="2" t="s">
        <v>106</v>
      </c>
      <c r="B63" s="2" t="s">
        <v>105</v>
      </c>
      <c r="C63" s="38">
        <v>315</v>
      </c>
    </row>
    <row r="64" spans="1:3" x14ac:dyDescent="0.35">
      <c r="A64" s="2" t="s">
        <v>107</v>
      </c>
      <c r="B64" s="2" t="s">
        <v>108</v>
      </c>
      <c r="C64" s="39">
        <v>1396.5</v>
      </c>
    </row>
    <row r="65" spans="1:3" x14ac:dyDescent="0.35">
      <c r="A65" s="2" t="s">
        <v>109</v>
      </c>
      <c r="B65" s="2" t="s">
        <v>110</v>
      </c>
      <c r="C65" s="38">
        <v>551</v>
      </c>
    </row>
    <row r="66" spans="1:3" x14ac:dyDescent="0.35">
      <c r="A66" s="2" t="s">
        <v>111</v>
      </c>
      <c r="B66" s="2" t="s">
        <v>112</v>
      </c>
      <c r="C66" s="39">
        <v>72.5</v>
      </c>
    </row>
    <row r="67" spans="1:3" x14ac:dyDescent="0.35">
      <c r="A67" s="2" t="s">
        <v>111</v>
      </c>
      <c r="B67" s="2" t="s">
        <v>113</v>
      </c>
      <c r="C67" s="38">
        <v>168</v>
      </c>
    </row>
    <row r="68" spans="1:3" x14ac:dyDescent="0.35">
      <c r="A68" s="2" t="s">
        <v>111</v>
      </c>
      <c r="B68" s="2" t="s">
        <v>114</v>
      </c>
      <c r="C68" s="38">
        <v>86</v>
      </c>
    </row>
    <row r="69" spans="1:3" x14ac:dyDescent="0.35">
      <c r="A69" s="2" t="s">
        <v>111</v>
      </c>
      <c r="B69" s="2" t="s">
        <v>113</v>
      </c>
      <c r="C69" s="38">
        <v>521</v>
      </c>
    </row>
    <row r="70" spans="1:3" x14ac:dyDescent="0.35">
      <c r="A70" s="84" t="s">
        <v>115</v>
      </c>
      <c r="B70" s="2" t="s">
        <v>116</v>
      </c>
      <c r="C70" s="38">
        <f>180000/1.21</f>
        <v>148760.3305785124</v>
      </c>
    </row>
    <row r="71" spans="1:3" x14ac:dyDescent="0.35">
      <c r="A71" s="84" t="s">
        <v>115</v>
      </c>
      <c r="B71" s="2"/>
      <c r="C71" s="41"/>
    </row>
    <row r="72" spans="1:3" x14ac:dyDescent="0.35">
      <c r="A72" s="84" t="s">
        <v>115</v>
      </c>
      <c r="B72" s="2"/>
      <c r="C72" s="41"/>
    </row>
    <row r="73" spans="1:3" x14ac:dyDescent="0.35">
      <c r="A73" s="2" t="s">
        <v>117</v>
      </c>
      <c r="B73" s="2" t="s">
        <v>118</v>
      </c>
      <c r="C73" s="38">
        <v>885</v>
      </c>
    </row>
    <row r="74" spans="1:3" x14ac:dyDescent="0.35">
      <c r="A74" s="2" t="s">
        <v>119</v>
      </c>
      <c r="B74" s="2" t="s">
        <v>120</v>
      </c>
      <c r="C74" s="41">
        <v>20475</v>
      </c>
    </row>
    <row r="75" spans="1:3" s="9" customFormat="1" ht="18.5" x14ac:dyDescent="0.45">
      <c r="A75" s="26" t="s">
        <v>257</v>
      </c>
      <c r="B75" s="27"/>
      <c r="C75" s="42"/>
    </row>
    <row r="76" spans="1:3" ht="21" x14ac:dyDescent="0.5">
      <c r="A76" s="12" t="s">
        <v>121</v>
      </c>
      <c r="B76" s="12"/>
      <c r="C76" s="43"/>
    </row>
    <row r="77" spans="1:3" x14ac:dyDescent="0.35">
      <c r="A77" s="13" t="s">
        <v>122</v>
      </c>
      <c r="B77" s="13" t="s">
        <v>123</v>
      </c>
      <c r="C77" s="44">
        <v>2400</v>
      </c>
    </row>
    <row r="78" spans="1:3" x14ac:dyDescent="0.35">
      <c r="A78" s="13" t="s">
        <v>124</v>
      </c>
      <c r="B78" s="13" t="s">
        <v>125</v>
      </c>
      <c r="C78" s="44">
        <v>1590</v>
      </c>
    </row>
    <row r="79" spans="1:3" x14ac:dyDescent="0.35">
      <c r="A79" s="13" t="s">
        <v>126</v>
      </c>
      <c r="B79" s="13" t="s">
        <v>127</v>
      </c>
      <c r="C79" s="44">
        <v>204</v>
      </c>
    </row>
    <row r="80" spans="1:3" x14ac:dyDescent="0.35">
      <c r="A80" s="13" t="s">
        <v>128</v>
      </c>
      <c r="B80" s="13" t="s">
        <v>129</v>
      </c>
      <c r="C80" s="44">
        <v>680</v>
      </c>
    </row>
    <row r="81" spans="1:3" x14ac:dyDescent="0.35">
      <c r="A81" s="13" t="s">
        <v>130</v>
      </c>
      <c r="B81" s="13" t="s">
        <v>131</v>
      </c>
      <c r="C81" s="44">
        <v>660</v>
      </c>
    </row>
    <row r="82" spans="1:3" x14ac:dyDescent="0.35">
      <c r="A82" s="13" t="s">
        <v>132</v>
      </c>
      <c r="B82" s="13" t="s">
        <v>133</v>
      </c>
      <c r="C82" s="44">
        <v>3510</v>
      </c>
    </row>
    <row r="83" spans="1:3" x14ac:dyDescent="0.35">
      <c r="A83" s="13" t="s">
        <v>134</v>
      </c>
      <c r="B83" s="13" t="s">
        <v>135</v>
      </c>
      <c r="C83" s="44">
        <v>261</v>
      </c>
    </row>
    <row r="84" spans="1:3" x14ac:dyDescent="0.35">
      <c r="A84" s="13" t="s">
        <v>136</v>
      </c>
      <c r="B84" s="13" t="s">
        <v>137</v>
      </c>
      <c r="C84" s="44">
        <v>600</v>
      </c>
    </row>
    <row r="85" spans="1:3" x14ac:dyDescent="0.35">
      <c r="A85" s="13" t="s">
        <v>138</v>
      </c>
      <c r="B85" s="13" t="s">
        <v>139</v>
      </c>
      <c r="C85" s="44">
        <v>640</v>
      </c>
    </row>
    <row r="86" spans="1:3" x14ac:dyDescent="0.35">
      <c r="A86" s="14" t="s">
        <v>140</v>
      </c>
      <c r="B86" s="14" t="s">
        <v>141</v>
      </c>
      <c r="C86" s="45">
        <v>440</v>
      </c>
    </row>
    <row r="87" spans="1:3" ht="21" x14ac:dyDescent="0.5">
      <c r="A87" s="12" t="s">
        <v>142</v>
      </c>
      <c r="B87" s="12"/>
      <c r="C87" s="43"/>
    </row>
    <row r="88" spans="1:3" x14ac:dyDescent="0.35">
      <c r="A88" s="15" t="s">
        <v>143</v>
      </c>
      <c r="B88" s="16" t="s">
        <v>144</v>
      </c>
      <c r="C88" s="46">
        <v>3740</v>
      </c>
    </row>
    <row r="89" spans="1:3" x14ac:dyDescent="0.35">
      <c r="A89" s="13" t="s">
        <v>145</v>
      </c>
      <c r="B89" s="13" t="s">
        <v>146</v>
      </c>
      <c r="C89" s="47">
        <v>255</v>
      </c>
    </row>
    <row r="90" spans="1:3" x14ac:dyDescent="0.35">
      <c r="A90" s="13" t="s">
        <v>147</v>
      </c>
      <c r="B90" s="17" t="s">
        <v>148</v>
      </c>
      <c r="C90" s="47">
        <v>630</v>
      </c>
    </row>
    <row r="91" spans="1:3" x14ac:dyDescent="0.35">
      <c r="A91" s="13" t="s">
        <v>149</v>
      </c>
      <c r="B91" s="13" t="s">
        <v>150</v>
      </c>
      <c r="C91" s="47">
        <v>3012</v>
      </c>
    </row>
    <row r="92" spans="1:3" x14ac:dyDescent="0.35">
      <c r="A92" s="13" t="s">
        <v>151</v>
      </c>
      <c r="B92" s="17" t="s">
        <v>152</v>
      </c>
      <c r="C92" s="47">
        <v>4450</v>
      </c>
    </row>
    <row r="93" spans="1:3" x14ac:dyDescent="0.35">
      <c r="A93" s="13" t="s">
        <v>153</v>
      </c>
      <c r="B93" s="13" t="s">
        <v>154</v>
      </c>
      <c r="C93" s="47">
        <v>450</v>
      </c>
    </row>
    <row r="94" spans="1:3" x14ac:dyDescent="0.35">
      <c r="A94" s="13" t="s">
        <v>155</v>
      </c>
      <c r="B94" s="13" t="s">
        <v>154</v>
      </c>
      <c r="C94" s="47">
        <v>1035</v>
      </c>
    </row>
    <row r="95" spans="1:3" x14ac:dyDescent="0.35">
      <c r="A95" s="13" t="s">
        <v>156</v>
      </c>
      <c r="B95" s="13" t="s">
        <v>157</v>
      </c>
      <c r="C95" s="47">
        <v>23468</v>
      </c>
    </row>
    <row r="96" spans="1:3" x14ac:dyDescent="0.35">
      <c r="A96" s="13" t="s">
        <v>158</v>
      </c>
      <c r="B96" s="13" t="s">
        <v>159</v>
      </c>
      <c r="C96" s="47">
        <v>9529.5</v>
      </c>
    </row>
    <row r="97" spans="1:3" x14ac:dyDescent="0.35">
      <c r="A97" s="13" t="s">
        <v>160</v>
      </c>
      <c r="B97" s="13" t="s">
        <v>161</v>
      </c>
      <c r="C97" s="47">
        <v>800</v>
      </c>
    </row>
    <row r="98" spans="1:3" x14ac:dyDescent="0.35">
      <c r="A98" s="13" t="s">
        <v>162</v>
      </c>
      <c r="B98" s="13" t="s">
        <v>152</v>
      </c>
      <c r="C98" s="47">
        <v>2722.5</v>
      </c>
    </row>
    <row r="99" spans="1:3" x14ac:dyDescent="0.35">
      <c r="A99" s="13" t="s">
        <v>122</v>
      </c>
      <c r="B99" s="13" t="s">
        <v>123</v>
      </c>
      <c r="C99" s="47">
        <v>2400</v>
      </c>
    </row>
    <row r="100" spans="1:3" x14ac:dyDescent="0.35">
      <c r="A100" s="13" t="s">
        <v>163</v>
      </c>
      <c r="B100" s="13" t="s">
        <v>164</v>
      </c>
      <c r="C100" s="47">
        <v>650</v>
      </c>
    </row>
    <row r="101" spans="1:3" x14ac:dyDescent="0.35">
      <c r="A101" s="13" t="s">
        <v>165</v>
      </c>
      <c r="B101" s="13" t="s">
        <v>166</v>
      </c>
      <c r="C101" s="47">
        <v>5250</v>
      </c>
    </row>
    <row r="102" spans="1:3" x14ac:dyDescent="0.35">
      <c r="A102" s="13" t="s">
        <v>167</v>
      </c>
      <c r="B102" s="13" t="s">
        <v>168</v>
      </c>
      <c r="C102" s="47">
        <v>1800</v>
      </c>
    </row>
    <row r="103" spans="1:3" x14ac:dyDescent="0.35">
      <c r="A103" s="13" t="s">
        <v>169</v>
      </c>
      <c r="B103" s="13" t="s">
        <v>170</v>
      </c>
      <c r="C103" s="48">
        <v>360</v>
      </c>
    </row>
    <row r="104" spans="1:3" x14ac:dyDescent="0.35">
      <c r="A104" s="13" t="s">
        <v>171</v>
      </c>
      <c r="B104" s="13" t="s">
        <v>172</v>
      </c>
      <c r="C104" s="48">
        <v>130</v>
      </c>
    </row>
    <row r="105" spans="1:3" x14ac:dyDescent="0.35">
      <c r="A105" s="13" t="s">
        <v>173</v>
      </c>
      <c r="B105" s="13" t="s">
        <v>174</v>
      </c>
      <c r="C105" s="48">
        <v>6080</v>
      </c>
    </row>
    <row r="106" spans="1:3" x14ac:dyDescent="0.35">
      <c r="A106" s="13" t="s">
        <v>175</v>
      </c>
      <c r="B106" s="13" t="s">
        <v>176</v>
      </c>
      <c r="C106" s="48">
        <v>1836</v>
      </c>
    </row>
    <row r="107" spans="1:3" x14ac:dyDescent="0.35">
      <c r="A107" s="13" t="s">
        <v>177</v>
      </c>
      <c r="B107" s="13" t="s">
        <v>178</v>
      </c>
      <c r="C107" s="48">
        <v>160</v>
      </c>
    </row>
    <row r="108" spans="1:3" x14ac:dyDescent="0.35">
      <c r="A108" s="13" t="s">
        <v>179</v>
      </c>
      <c r="B108" s="13" t="s">
        <v>180</v>
      </c>
      <c r="C108" s="48">
        <v>2100</v>
      </c>
    </row>
    <row r="109" spans="1:3" x14ac:dyDescent="0.35">
      <c r="A109" s="13" t="s">
        <v>181</v>
      </c>
      <c r="B109" s="13" t="s">
        <v>133</v>
      </c>
      <c r="C109" s="48">
        <v>360</v>
      </c>
    </row>
    <row r="110" spans="1:3" x14ac:dyDescent="0.35">
      <c r="A110" s="13" t="s">
        <v>182</v>
      </c>
      <c r="B110" s="13" t="s">
        <v>183</v>
      </c>
      <c r="C110" s="48">
        <v>4570</v>
      </c>
    </row>
    <row r="111" spans="1:3" x14ac:dyDescent="0.35">
      <c r="A111" s="18" t="s">
        <v>184</v>
      </c>
      <c r="B111" s="13" t="s">
        <v>157</v>
      </c>
      <c r="C111" s="47">
        <v>3180</v>
      </c>
    </row>
    <row r="112" spans="1:3" x14ac:dyDescent="0.35">
      <c r="A112" s="19" t="s">
        <v>185</v>
      </c>
      <c r="B112" s="17" t="s">
        <v>186</v>
      </c>
      <c r="C112" s="47">
        <v>645</v>
      </c>
    </row>
    <row r="113" spans="1:3" x14ac:dyDescent="0.35">
      <c r="A113" s="19" t="s">
        <v>187</v>
      </c>
      <c r="B113" s="17" t="s">
        <v>188</v>
      </c>
      <c r="C113" s="47">
        <v>1210</v>
      </c>
    </row>
    <row r="114" spans="1:3" x14ac:dyDescent="0.35">
      <c r="A114" s="19" t="s">
        <v>189</v>
      </c>
      <c r="B114" s="17" t="s">
        <v>190</v>
      </c>
      <c r="C114" s="47">
        <v>600</v>
      </c>
    </row>
    <row r="115" spans="1:3" x14ac:dyDescent="0.35">
      <c r="A115" s="19" t="s">
        <v>191</v>
      </c>
      <c r="B115" s="17" t="s">
        <v>192</v>
      </c>
      <c r="C115" s="47">
        <v>5596</v>
      </c>
    </row>
    <row r="116" spans="1:3" x14ac:dyDescent="0.35">
      <c r="A116" s="19" t="s">
        <v>193</v>
      </c>
      <c r="B116" s="17" t="s">
        <v>133</v>
      </c>
      <c r="C116" s="47">
        <v>17145</v>
      </c>
    </row>
    <row r="117" spans="1:3" x14ac:dyDescent="0.35">
      <c r="A117" s="19" t="s">
        <v>194</v>
      </c>
      <c r="B117" s="17" t="s">
        <v>195</v>
      </c>
      <c r="C117" s="47">
        <v>1137.5999999999999</v>
      </c>
    </row>
    <row r="118" spans="1:3" x14ac:dyDescent="0.35">
      <c r="A118" s="18" t="s">
        <v>196</v>
      </c>
      <c r="B118" s="13" t="s">
        <v>197</v>
      </c>
      <c r="C118" s="44">
        <v>405</v>
      </c>
    </row>
    <row r="119" spans="1:3" x14ac:dyDescent="0.35">
      <c r="A119" s="13" t="s">
        <v>198</v>
      </c>
      <c r="B119" s="13" t="s">
        <v>199</v>
      </c>
      <c r="C119" s="47">
        <v>27500</v>
      </c>
    </row>
    <row r="120" spans="1:3" x14ac:dyDescent="0.35">
      <c r="A120" s="13" t="s">
        <v>200</v>
      </c>
      <c r="B120" s="13" t="s">
        <v>201</v>
      </c>
      <c r="C120" s="47">
        <v>900</v>
      </c>
    </row>
    <row r="121" spans="1:3" x14ac:dyDescent="0.35">
      <c r="A121" s="13" t="s">
        <v>202</v>
      </c>
      <c r="B121" s="13" t="s">
        <v>203</v>
      </c>
      <c r="C121" s="47">
        <v>1900</v>
      </c>
    </row>
    <row r="122" spans="1:3" x14ac:dyDescent="0.35">
      <c r="A122" s="13" t="s">
        <v>204</v>
      </c>
      <c r="B122" s="13" t="s">
        <v>205</v>
      </c>
      <c r="C122" s="47">
        <v>800</v>
      </c>
    </row>
    <row r="123" spans="1:3" x14ac:dyDescent="0.35">
      <c r="A123" s="13" t="s">
        <v>206</v>
      </c>
      <c r="B123" s="13" t="s">
        <v>207</v>
      </c>
      <c r="C123" s="47">
        <v>900</v>
      </c>
    </row>
    <row r="124" spans="1:3" x14ac:dyDescent="0.35">
      <c r="A124" s="13" t="s">
        <v>208</v>
      </c>
      <c r="B124" s="13" t="s">
        <v>209</v>
      </c>
      <c r="C124" s="47">
        <v>2160</v>
      </c>
    </row>
    <row r="125" spans="1:3" x14ac:dyDescent="0.35">
      <c r="A125" s="13" t="s">
        <v>210</v>
      </c>
      <c r="B125" s="13" t="s">
        <v>211</v>
      </c>
      <c r="C125" s="47">
        <v>497.92</v>
      </c>
    </row>
    <row r="126" spans="1:3" x14ac:dyDescent="0.35">
      <c r="A126" s="13" t="s">
        <v>212</v>
      </c>
      <c r="B126" s="13" t="s">
        <v>213</v>
      </c>
      <c r="C126" s="47">
        <v>450</v>
      </c>
    </row>
    <row r="127" spans="1:3" x14ac:dyDescent="0.35">
      <c r="A127" s="13" t="s">
        <v>214</v>
      </c>
      <c r="B127" s="13" t="s">
        <v>209</v>
      </c>
      <c r="C127" s="47">
        <v>1215</v>
      </c>
    </row>
    <row r="128" spans="1:3" x14ac:dyDescent="0.35">
      <c r="A128" s="13" t="s">
        <v>215</v>
      </c>
      <c r="B128" s="13" t="s">
        <v>216</v>
      </c>
      <c r="C128" s="47">
        <v>1200</v>
      </c>
    </row>
    <row r="129" spans="1:3" x14ac:dyDescent="0.35">
      <c r="A129" s="20" t="s">
        <v>217</v>
      </c>
      <c r="B129" s="13" t="s">
        <v>218</v>
      </c>
      <c r="C129" s="47">
        <v>160</v>
      </c>
    </row>
    <row r="130" spans="1:3" x14ac:dyDescent="0.35">
      <c r="A130" s="13" t="s">
        <v>219</v>
      </c>
      <c r="B130" s="21" t="s">
        <v>220</v>
      </c>
      <c r="C130" s="47">
        <v>1300</v>
      </c>
    </row>
    <row r="131" spans="1:3" x14ac:dyDescent="0.35">
      <c r="A131" s="22" t="s">
        <v>221</v>
      </c>
      <c r="B131" s="17" t="s">
        <v>222</v>
      </c>
      <c r="C131" s="47">
        <v>470</v>
      </c>
    </row>
    <row r="132" spans="1:3" x14ac:dyDescent="0.35">
      <c r="A132" s="22" t="s">
        <v>223</v>
      </c>
      <c r="B132" s="17" t="s">
        <v>224</v>
      </c>
      <c r="C132" s="47">
        <v>1100</v>
      </c>
    </row>
    <row r="133" spans="1:3" x14ac:dyDescent="0.35">
      <c r="A133" s="20" t="s">
        <v>225</v>
      </c>
      <c r="B133" s="13" t="s">
        <v>226</v>
      </c>
      <c r="C133" s="47">
        <v>10920</v>
      </c>
    </row>
    <row r="134" spans="1:3" x14ac:dyDescent="0.35">
      <c r="A134" s="20" t="s">
        <v>227</v>
      </c>
      <c r="B134" s="13" t="s">
        <v>228</v>
      </c>
      <c r="C134" s="47">
        <v>676</v>
      </c>
    </row>
    <row r="135" spans="1:3" x14ac:dyDescent="0.35">
      <c r="A135" s="20" t="s">
        <v>229</v>
      </c>
      <c r="B135" s="13" t="s">
        <v>164</v>
      </c>
      <c r="C135" s="47">
        <v>2000</v>
      </c>
    </row>
    <row r="136" spans="1:3" x14ac:dyDescent="0.35">
      <c r="A136" s="20" t="s">
        <v>230</v>
      </c>
      <c r="B136" s="13" t="s">
        <v>231</v>
      </c>
      <c r="C136" s="47">
        <v>10900</v>
      </c>
    </row>
    <row r="137" spans="1:3" x14ac:dyDescent="0.35">
      <c r="A137" s="20" t="s">
        <v>232</v>
      </c>
      <c r="B137" s="13" t="s">
        <v>233</v>
      </c>
      <c r="C137" s="47">
        <v>8232</v>
      </c>
    </row>
    <row r="138" spans="1:3" x14ac:dyDescent="0.35">
      <c r="A138" s="20" t="s">
        <v>234</v>
      </c>
      <c r="B138" s="13" t="s">
        <v>235</v>
      </c>
      <c r="C138" s="47">
        <v>9000</v>
      </c>
    </row>
    <row r="139" spans="1:3" x14ac:dyDescent="0.35">
      <c r="A139" s="20" t="s">
        <v>236</v>
      </c>
      <c r="B139" s="13" t="s">
        <v>211</v>
      </c>
      <c r="C139" s="47">
        <v>7966.88</v>
      </c>
    </row>
    <row r="140" spans="1:3" x14ac:dyDescent="0.35">
      <c r="A140" s="21" t="s">
        <v>237</v>
      </c>
      <c r="B140" s="21" t="s">
        <v>238</v>
      </c>
      <c r="C140" s="47">
        <v>502</v>
      </c>
    </row>
    <row r="141" spans="1:3" x14ac:dyDescent="0.35">
      <c r="A141" s="21" t="s">
        <v>239</v>
      </c>
      <c r="B141" s="21" t="s">
        <v>240</v>
      </c>
      <c r="C141" s="47">
        <v>900</v>
      </c>
    </row>
    <row r="142" spans="1:3" x14ac:dyDescent="0.35">
      <c r="A142" s="21" t="s">
        <v>241</v>
      </c>
      <c r="B142" s="21" t="s">
        <v>240</v>
      </c>
      <c r="C142" s="44">
        <v>302.5</v>
      </c>
    </row>
    <row r="143" spans="1:3" x14ac:dyDescent="0.35">
      <c r="A143" s="21" t="s">
        <v>242</v>
      </c>
      <c r="B143" s="21" t="s">
        <v>243</v>
      </c>
      <c r="C143" s="44">
        <v>363</v>
      </c>
    </row>
    <row r="144" spans="1:3" x14ac:dyDescent="0.35">
      <c r="A144" s="20" t="s">
        <v>244</v>
      </c>
      <c r="B144" s="13" t="s">
        <v>245</v>
      </c>
      <c r="C144" s="47">
        <v>2200</v>
      </c>
    </row>
    <row r="145" spans="1:3" x14ac:dyDescent="0.35">
      <c r="A145" s="20" t="s">
        <v>246</v>
      </c>
      <c r="B145" s="13" t="s">
        <v>247</v>
      </c>
      <c r="C145" s="47">
        <v>6483</v>
      </c>
    </row>
    <row r="146" spans="1:3" x14ac:dyDescent="0.35">
      <c r="A146" s="21" t="s">
        <v>248</v>
      </c>
      <c r="B146" s="21" t="s">
        <v>249</v>
      </c>
      <c r="C146" s="47">
        <v>3000</v>
      </c>
    </row>
    <row r="147" spans="1:3" x14ac:dyDescent="0.35">
      <c r="A147" s="23" t="s">
        <v>250</v>
      </c>
      <c r="B147" s="24" t="s">
        <v>251</v>
      </c>
      <c r="C147" s="49">
        <v>1338.26</v>
      </c>
    </row>
    <row r="148" spans="1:3" x14ac:dyDescent="0.35">
      <c r="A148" s="13" t="s">
        <v>252</v>
      </c>
      <c r="B148" s="13" t="s">
        <v>253</v>
      </c>
      <c r="C148" s="44">
        <v>170</v>
      </c>
    </row>
    <row r="149" spans="1:3" ht="21" x14ac:dyDescent="0.5">
      <c r="A149" s="12" t="s">
        <v>254</v>
      </c>
      <c r="B149" s="12"/>
      <c r="C149" s="43"/>
    </row>
    <row r="150" spans="1:3" x14ac:dyDescent="0.35">
      <c r="A150" s="25" t="s">
        <v>255</v>
      </c>
      <c r="B150" s="25" t="s">
        <v>256</v>
      </c>
      <c r="C150" s="50">
        <v>16614</v>
      </c>
    </row>
    <row r="151" spans="1:3" s="29" customFormat="1" ht="18.5" x14ac:dyDescent="0.45">
      <c r="A151" s="28" t="s">
        <v>258</v>
      </c>
      <c r="C151" s="51"/>
    </row>
    <row r="152" spans="1:3" ht="29" x14ac:dyDescent="0.35">
      <c r="A152" s="30" t="s">
        <v>259</v>
      </c>
      <c r="B152" s="30" t="s">
        <v>260</v>
      </c>
      <c r="C152" s="52">
        <v>29999</v>
      </c>
    </row>
    <row r="153" spans="1:3" s="9" customFormat="1" ht="15.5" x14ac:dyDescent="0.35">
      <c r="A153" s="56" t="s">
        <v>266</v>
      </c>
      <c r="C153" s="36"/>
    </row>
    <row r="154" spans="1:3" x14ac:dyDescent="0.35">
      <c r="A154" s="54" t="s">
        <v>261</v>
      </c>
      <c r="B154" s="55" t="s">
        <v>262</v>
      </c>
      <c r="C154" s="59">
        <v>1575</v>
      </c>
    </row>
    <row r="155" spans="1:3" x14ac:dyDescent="0.35">
      <c r="A155" s="54" t="s">
        <v>263</v>
      </c>
      <c r="B155" s="55" t="s">
        <v>262</v>
      </c>
      <c r="C155" s="59">
        <v>3150</v>
      </c>
    </row>
    <row r="156" spans="1:3" x14ac:dyDescent="0.35">
      <c r="A156" s="54" t="s">
        <v>264</v>
      </c>
      <c r="B156" s="55" t="s">
        <v>265</v>
      </c>
      <c r="C156" s="59">
        <v>5373.07</v>
      </c>
    </row>
    <row r="157" spans="1:3" s="9" customFormat="1" ht="15.5" x14ac:dyDescent="0.35">
      <c r="A157" s="56" t="s">
        <v>267</v>
      </c>
      <c r="C157" s="36"/>
    </row>
    <row r="158" spans="1:3" ht="15.5" x14ac:dyDescent="0.35">
      <c r="A158" s="57" t="s">
        <v>268</v>
      </c>
      <c r="B158" s="57" t="s">
        <v>269</v>
      </c>
      <c r="C158" s="60">
        <v>770</v>
      </c>
    </row>
    <row r="159" spans="1:3" ht="15.5" x14ac:dyDescent="0.35">
      <c r="A159" s="57" t="s">
        <v>270</v>
      </c>
      <c r="B159" s="57" t="s">
        <v>271</v>
      </c>
      <c r="C159" s="60">
        <v>1551.8</v>
      </c>
    </row>
    <row r="160" spans="1:3" ht="15.5" x14ac:dyDescent="0.35">
      <c r="A160" s="57" t="s">
        <v>272</v>
      </c>
      <c r="B160" s="57" t="s">
        <v>273</v>
      </c>
      <c r="C160" s="60">
        <v>1272.0999999999999</v>
      </c>
    </row>
    <row r="161" spans="1:3" ht="15.5" x14ac:dyDescent="0.35">
      <c r="A161" s="57" t="s">
        <v>274</v>
      </c>
      <c r="B161" s="57" t="s">
        <v>275</v>
      </c>
      <c r="C161" s="60">
        <v>3339.7</v>
      </c>
    </row>
    <row r="162" spans="1:3" ht="15.5" x14ac:dyDescent="0.35">
      <c r="A162" s="57" t="s">
        <v>276</v>
      </c>
      <c r="B162" s="57" t="s">
        <v>277</v>
      </c>
      <c r="C162" s="60">
        <v>1419.9</v>
      </c>
    </row>
    <row r="163" spans="1:3" ht="15.5" x14ac:dyDescent="0.35">
      <c r="A163" s="57" t="s">
        <v>278</v>
      </c>
      <c r="B163" s="57" t="s">
        <v>277</v>
      </c>
      <c r="C163" s="60">
        <v>3601.32</v>
      </c>
    </row>
    <row r="164" spans="1:3" ht="15.5" x14ac:dyDescent="0.35">
      <c r="A164" s="57" t="s">
        <v>279</v>
      </c>
      <c r="B164" s="57" t="s">
        <v>280</v>
      </c>
      <c r="C164" s="60">
        <v>271.89999999999998</v>
      </c>
    </row>
    <row r="165" spans="1:3" ht="15.5" x14ac:dyDescent="0.35">
      <c r="A165" s="57" t="s">
        <v>281</v>
      </c>
      <c r="B165" s="57" t="s">
        <v>282</v>
      </c>
      <c r="C165" s="60">
        <v>542.79999999999995</v>
      </c>
    </row>
    <row r="166" spans="1:3" ht="15.5" x14ac:dyDescent="0.35">
      <c r="A166" s="57" t="s">
        <v>283</v>
      </c>
      <c r="B166" s="57" t="s">
        <v>275</v>
      </c>
      <c r="C166" s="60">
        <v>884.04</v>
      </c>
    </row>
    <row r="167" spans="1:3" ht="15.5" x14ac:dyDescent="0.35">
      <c r="A167" s="57" t="s">
        <v>284</v>
      </c>
      <c r="B167" s="57" t="s">
        <v>282</v>
      </c>
      <c r="C167" s="60">
        <v>3065.1</v>
      </c>
    </row>
    <row r="168" spans="1:3" ht="15.5" x14ac:dyDescent="0.35">
      <c r="A168" s="57" t="s">
        <v>285</v>
      </c>
      <c r="B168" s="57" t="s">
        <v>277</v>
      </c>
      <c r="C168" s="60">
        <v>670.88</v>
      </c>
    </row>
    <row r="169" spans="1:3" ht="15.5" x14ac:dyDescent="0.35">
      <c r="A169" s="57" t="s">
        <v>286</v>
      </c>
      <c r="B169" s="57" t="s">
        <v>282</v>
      </c>
      <c r="C169" s="60">
        <v>2908.22</v>
      </c>
    </row>
    <row r="170" spans="1:3" ht="15.5" x14ac:dyDescent="0.35">
      <c r="A170" s="57" t="s">
        <v>287</v>
      </c>
      <c r="B170" s="57" t="s">
        <v>288</v>
      </c>
      <c r="C170" s="60">
        <v>1138</v>
      </c>
    </row>
    <row r="171" spans="1:3" ht="15.5" x14ac:dyDescent="0.35">
      <c r="A171" s="57" t="s">
        <v>289</v>
      </c>
      <c r="B171" s="57" t="s">
        <v>290</v>
      </c>
      <c r="C171" s="60">
        <v>4754.1899999999996</v>
      </c>
    </row>
    <row r="172" spans="1:3" ht="15.5" x14ac:dyDescent="0.35">
      <c r="A172" s="57" t="s">
        <v>291</v>
      </c>
      <c r="B172" s="57" t="s">
        <v>292</v>
      </c>
      <c r="C172" s="60">
        <v>380</v>
      </c>
    </row>
    <row r="173" spans="1:3" ht="15.5" x14ac:dyDescent="0.35">
      <c r="A173" s="57" t="s">
        <v>293</v>
      </c>
      <c r="B173" s="57" t="s">
        <v>294</v>
      </c>
      <c r="C173" s="60">
        <v>7319.73</v>
      </c>
    </row>
    <row r="174" spans="1:3" ht="15.5" x14ac:dyDescent="0.35">
      <c r="A174" s="57" t="s">
        <v>295</v>
      </c>
      <c r="B174" s="57" t="s">
        <v>275</v>
      </c>
      <c r="C174" s="60">
        <v>5469.4</v>
      </c>
    </row>
    <row r="175" spans="1:3" ht="15.5" x14ac:dyDescent="0.35">
      <c r="A175" s="57" t="s">
        <v>296</v>
      </c>
      <c r="B175" s="57" t="s">
        <v>277</v>
      </c>
      <c r="C175" s="60">
        <v>188.15</v>
      </c>
    </row>
    <row r="176" spans="1:3" ht="15.5" x14ac:dyDescent="0.35">
      <c r="A176" s="58" t="s">
        <v>297</v>
      </c>
      <c r="B176" s="58" t="s">
        <v>275</v>
      </c>
      <c r="C176" s="60">
        <v>18010.29</v>
      </c>
    </row>
    <row r="177" spans="1:3" ht="15.5" x14ac:dyDescent="0.35">
      <c r="A177" s="57" t="s">
        <v>298</v>
      </c>
      <c r="B177" s="57" t="s">
        <v>282</v>
      </c>
      <c r="C177" s="60">
        <v>7975.1</v>
      </c>
    </row>
    <row r="178" spans="1:3" ht="15.5" x14ac:dyDescent="0.35">
      <c r="A178" s="57" t="s">
        <v>299</v>
      </c>
      <c r="B178" s="57" t="s">
        <v>300</v>
      </c>
      <c r="C178" s="60">
        <v>16823.45</v>
      </c>
    </row>
    <row r="179" spans="1:3" ht="15.5" x14ac:dyDescent="0.35">
      <c r="A179" s="57" t="s">
        <v>301</v>
      </c>
      <c r="B179" s="57" t="s">
        <v>302</v>
      </c>
      <c r="C179" s="60">
        <v>15536.6</v>
      </c>
    </row>
    <row r="180" spans="1:3" ht="15.5" x14ac:dyDescent="0.35">
      <c r="A180" s="57" t="s">
        <v>303</v>
      </c>
      <c r="B180" s="57" t="s">
        <v>304</v>
      </c>
      <c r="C180" s="61">
        <v>16725</v>
      </c>
    </row>
    <row r="181" spans="1:3" s="62" customFormat="1" ht="18.5" x14ac:dyDescent="0.45">
      <c r="A181" s="28" t="s">
        <v>305</v>
      </c>
      <c r="C181" s="63"/>
    </row>
    <row r="182" spans="1:3" x14ac:dyDescent="0.35">
      <c r="A182" t="s">
        <v>306</v>
      </c>
      <c r="B182" t="s">
        <v>307</v>
      </c>
      <c r="C182" s="64">
        <v>94.1</v>
      </c>
    </row>
    <row r="183" spans="1:3" x14ac:dyDescent="0.35">
      <c r="A183" t="s">
        <v>306</v>
      </c>
      <c r="B183" t="s">
        <v>307</v>
      </c>
      <c r="C183" s="64">
        <v>211.18</v>
      </c>
    </row>
    <row r="184" spans="1:3" x14ac:dyDescent="0.35">
      <c r="A184" t="s">
        <v>306</v>
      </c>
      <c r="B184" t="s">
        <v>307</v>
      </c>
      <c r="C184" s="64">
        <v>235.16</v>
      </c>
    </row>
    <row r="185" spans="1:3" x14ac:dyDescent="0.35">
      <c r="A185" t="s">
        <v>306</v>
      </c>
      <c r="B185" t="s">
        <v>307</v>
      </c>
      <c r="C185" s="64">
        <v>31.11</v>
      </c>
    </row>
    <row r="186" spans="1:3" x14ac:dyDescent="0.35">
      <c r="A186" t="s">
        <v>306</v>
      </c>
      <c r="B186" t="s">
        <v>307</v>
      </c>
      <c r="C186" s="65">
        <v>208.7</v>
      </c>
    </row>
    <row r="187" spans="1:3" x14ac:dyDescent="0.35">
      <c r="A187" t="s">
        <v>306</v>
      </c>
      <c r="B187" t="s">
        <v>307</v>
      </c>
      <c r="C187" s="65">
        <v>779.85</v>
      </c>
    </row>
    <row r="188" spans="1:3" x14ac:dyDescent="0.35">
      <c r="A188" t="s">
        <v>306</v>
      </c>
      <c r="B188" t="s">
        <v>307</v>
      </c>
      <c r="C188" s="65">
        <v>171.95</v>
      </c>
    </row>
    <row r="189" spans="1:3" x14ac:dyDescent="0.35">
      <c r="A189" t="s">
        <v>306</v>
      </c>
      <c r="B189" t="s">
        <v>307</v>
      </c>
      <c r="C189" s="65">
        <v>1095.72</v>
      </c>
    </row>
    <row r="190" spans="1:3" x14ac:dyDescent="0.35">
      <c r="A190" t="s">
        <v>306</v>
      </c>
      <c r="B190" t="s">
        <v>307</v>
      </c>
      <c r="C190" s="65">
        <v>146.59</v>
      </c>
    </row>
    <row r="191" spans="1:3" x14ac:dyDescent="0.35">
      <c r="A191" t="s">
        <v>306</v>
      </c>
      <c r="B191" t="s">
        <v>308</v>
      </c>
      <c r="C191" s="65">
        <v>66.13</v>
      </c>
    </row>
    <row r="192" spans="1:3" x14ac:dyDescent="0.35">
      <c r="A192" t="s">
        <v>306</v>
      </c>
      <c r="B192" t="s">
        <v>309</v>
      </c>
      <c r="C192" s="65">
        <v>414.82</v>
      </c>
    </row>
    <row r="193" spans="1:3" x14ac:dyDescent="0.35">
      <c r="A193" t="s">
        <v>366</v>
      </c>
      <c r="B193" t="s">
        <v>310</v>
      </c>
      <c r="C193" s="65">
        <v>880.1</v>
      </c>
    </row>
    <row r="194" spans="1:3" x14ac:dyDescent="0.35">
      <c r="A194" t="s">
        <v>366</v>
      </c>
      <c r="B194" t="s">
        <v>310</v>
      </c>
      <c r="C194" s="65">
        <v>65</v>
      </c>
    </row>
    <row r="195" spans="1:3" x14ac:dyDescent="0.35">
      <c r="A195" t="s">
        <v>366</v>
      </c>
      <c r="B195" t="s">
        <v>310</v>
      </c>
      <c r="C195" s="65">
        <v>34.04</v>
      </c>
    </row>
    <row r="196" spans="1:3" x14ac:dyDescent="0.35">
      <c r="A196" t="s">
        <v>366</v>
      </c>
      <c r="B196" t="s">
        <v>310</v>
      </c>
      <c r="C196" s="65">
        <v>117.8</v>
      </c>
    </row>
    <row r="197" spans="1:3" x14ac:dyDescent="0.35">
      <c r="A197" t="s">
        <v>366</v>
      </c>
      <c r="B197" t="s">
        <v>310</v>
      </c>
      <c r="C197" s="65">
        <v>660.48</v>
      </c>
    </row>
    <row r="198" spans="1:3" x14ac:dyDescent="0.35">
      <c r="A198" t="s">
        <v>366</v>
      </c>
      <c r="B198" t="s">
        <v>311</v>
      </c>
      <c r="C198" s="65">
        <v>552.08000000000004</v>
      </c>
    </row>
    <row r="199" spans="1:3" x14ac:dyDescent="0.35">
      <c r="A199" t="s">
        <v>366</v>
      </c>
      <c r="B199" t="s">
        <v>311</v>
      </c>
      <c r="C199" s="65">
        <v>541.95000000000005</v>
      </c>
    </row>
    <row r="200" spans="1:3" x14ac:dyDescent="0.35">
      <c r="A200" t="s">
        <v>312</v>
      </c>
      <c r="B200" t="s">
        <v>313</v>
      </c>
      <c r="C200" s="65">
        <v>3025</v>
      </c>
    </row>
    <row r="201" spans="1:3" x14ac:dyDescent="0.35">
      <c r="A201" t="s">
        <v>314</v>
      </c>
      <c r="B201" t="s">
        <v>315</v>
      </c>
      <c r="C201" s="65">
        <v>232.27</v>
      </c>
    </row>
    <row r="202" spans="1:3" x14ac:dyDescent="0.35">
      <c r="A202" t="s">
        <v>316</v>
      </c>
      <c r="B202" t="s">
        <v>317</v>
      </c>
      <c r="C202" s="65">
        <v>152.46</v>
      </c>
    </row>
    <row r="203" spans="1:3" x14ac:dyDescent="0.35">
      <c r="A203" t="s">
        <v>316</v>
      </c>
      <c r="B203" t="s">
        <v>317</v>
      </c>
      <c r="C203" s="65">
        <v>184.39</v>
      </c>
    </row>
    <row r="204" spans="1:3" x14ac:dyDescent="0.35">
      <c r="A204" t="s">
        <v>316</v>
      </c>
      <c r="B204" t="s">
        <v>317</v>
      </c>
      <c r="C204" s="65">
        <v>31.07</v>
      </c>
    </row>
    <row r="205" spans="1:3" x14ac:dyDescent="0.35">
      <c r="A205" t="s">
        <v>318</v>
      </c>
      <c r="B205" t="s">
        <v>319</v>
      </c>
      <c r="C205" s="65">
        <v>1312</v>
      </c>
    </row>
    <row r="206" spans="1:3" x14ac:dyDescent="0.35">
      <c r="A206" t="s">
        <v>320</v>
      </c>
      <c r="B206" t="s">
        <v>321</v>
      </c>
      <c r="C206" s="65">
        <v>6000</v>
      </c>
    </row>
    <row r="207" spans="1:3" x14ac:dyDescent="0.35">
      <c r="A207" t="s">
        <v>322</v>
      </c>
      <c r="B207" t="s">
        <v>321</v>
      </c>
      <c r="C207" s="65">
        <v>8410.7999999999993</v>
      </c>
    </row>
    <row r="208" spans="1:3" x14ac:dyDescent="0.35">
      <c r="A208" t="s">
        <v>323</v>
      </c>
      <c r="B208" t="s">
        <v>324</v>
      </c>
      <c r="C208" s="65">
        <v>1456.35</v>
      </c>
    </row>
    <row r="209" spans="1:3" x14ac:dyDescent="0.35">
      <c r="A209" t="s">
        <v>325</v>
      </c>
      <c r="B209" t="s">
        <v>326</v>
      </c>
      <c r="C209" s="65">
        <v>247.93</v>
      </c>
    </row>
    <row r="210" spans="1:3" x14ac:dyDescent="0.35">
      <c r="A210" t="s">
        <v>327</v>
      </c>
      <c r="B210" t="s">
        <v>328</v>
      </c>
      <c r="C210" s="65">
        <v>1312</v>
      </c>
    </row>
    <row r="211" spans="1:3" x14ac:dyDescent="0.35">
      <c r="A211" t="s">
        <v>329</v>
      </c>
      <c r="B211" t="s">
        <v>330</v>
      </c>
      <c r="C211" s="65">
        <v>1990.01</v>
      </c>
    </row>
    <row r="212" spans="1:3" x14ac:dyDescent="0.35">
      <c r="A212" t="s">
        <v>331</v>
      </c>
      <c r="B212" t="s">
        <v>332</v>
      </c>
      <c r="C212" s="65">
        <v>2254.5</v>
      </c>
    </row>
    <row r="213" spans="1:3" x14ac:dyDescent="0.35">
      <c r="A213" t="s">
        <v>331</v>
      </c>
      <c r="B213" t="s">
        <v>332</v>
      </c>
      <c r="C213" s="65">
        <v>2254.5</v>
      </c>
    </row>
    <row r="214" spans="1:3" x14ac:dyDescent="0.35">
      <c r="A214" t="s">
        <v>333</v>
      </c>
      <c r="B214" t="s">
        <v>334</v>
      </c>
      <c r="C214" s="65">
        <v>110.08</v>
      </c>
    </row>
    <row r="215" spans="1:3" x14ac:dyDescent="0.35">
      <c r="A215" t="s">
        <v>335</v>
      </c>
      <c r="B215" t="s">
        <v>336</v>
      </c>
      <c r="C215" s="65">
        <v>8268.01</v>
      </c>
    </row>
    <row r="216" spans="1:3" x14ac:dyDescent="0.35">
      <c r="A216" t="s">
        <v>337</v>
      </c>
      <c r="B216" t="s">
        <v>307</v>
      </c>
      <c r="C216" s="65">
        <v>87.49</v>
      </c>
    </row>
    <row r="217" spans="1:3" x14ac:dyDescent="0.35">
      <c r="A217" t="s">
        <v>338</v>
      </c>
      <c r="B217" t="s">
        <v>339</v>
      </c>
      <c r="C217" s="65">
        <v>342</v>
      </c>
    </row>
    <row r="218" spans="1:3" x14ac:dyDescent="0.35">
      <c r="A218" t="s">
        <v>340</v>
      </c>
      <c r="B218" t="s">
        <v>341</v>
      </c>
      <c r="C218" s="65">
        <v>1833.02</v>
      </c>
    </row>
    <row r="219" spans="1:3" x14ac:dyDescent="0.35">
      <c r="A219" t="s">
        <v>342</v>
      </c>
      <c r="B219" t="s">
        <v>343</v>
      </c>
      <c r="C219" s="65">
        <v>7254.55</v>
      </c>
    </row>
    <row r="220" spans="1:3" x14ac:dyDescent="0.35">
      <c r="A220" t="s">
        <v>344</v>
      </c>
      <c r="B220" t="s">
        <v>345</v>
      </c>
      <c r="C220" s="65">
        <v>50.85</v>
      </c>
    </row>
    <row r="221" spans="1:3" x14ac:dyDescent="0.35">
      <c r="A221" t="s">
        <v>346</v>
      </c>
      <c r="B221" t="s">
        <v>347</v>
      </c>
      <c r="C221" s="65">
        <v>49.1</v>
      </c>
    </row>
    <row r="222" spans="1:3" x14ac:dyDescent="0.35">
      <c r="A222" t="s">
        <v>348</v>
      </c>
      <c r="B222" t="s">
        <v>349</v>
      </c>
      <c r="C222" s="65">
        <v>750</v>
      </c>
    </row>
    <row r="223" spans="1:3" x14ac:dyDescent="0.35">
      <c r="A223" t="s">
        <v>350</v>
      </c>
      <c r="B223" t="s">
        <v>351</v>
      </c>
      <c r="C223" s="65">
        <v>495</v>
      </c>
    </row>
    <row r="224" spans="1:3" x14ac:dyDescent="0.35">
      <c r="A224" t="s">
        <v>352</v>
      </c>
      <c r="B224" t="s">
        <v>353</v>
      </c>
      <c r="C224" s="65">
        <v>61.98</v>
      </c>
    </row>
    <row r="225" spans="1:7" x14ac:dyDescent="0.35">
      <c r="A225" t="s">
        <v>354</v>
      </c>
      <c r="B225" t="s">
        <v>125</v>
      </c>
      <c r="C225" s="65">
        <v>750</v>
      </c>
    </row>
    <row r="226" spans="1:7" x14ac:dyDescent="0.35">
      <c r="A226" t="s">
        <v>355</v>
      </c>
      <c r="B226" t="s">
        <v>356</v>
      </c>
      <c r="C226" s="65">
        <v>680</v>
      </c>
    </row>
    <row r="227" spans="1:7" x14ac:dyDescent="0.35">
      <c r="A227" t="s">
        <v>357</v>
      </c>
      <c r="C227"/>
    </row>
    <row r="228" spans="1:7" x14ac:dyDescent="0.35">
      <c r="A228" t="s">
        <v>358</v>
      </c>
      <c r="B228" t="s">
        <v>359</v>
      </c>
      <c r="C228" s="65">
        <v>450</v>
      </c>
    </row>
    <row r="229" spans="1:7" x14ac:dyDescent="0.35">
      <c r="A229" t="s">
        <v>360</v>
      </c>
      <c r="B229" t="s">
        <v>361</v>
      </c>
      <c r="C229" s="65">
        <v>1452</v>
      </c>
    </row>
    <row r="230" spans="1:7" x14ac:dyDescent="0.35">
      <c r="A230" t="s">
        <v>362</v>
      </c>
      <c r="B230" t="s">
        <v>363</v>
      </c>
      <c r="C230" s="65">
        <v>105.2</v>
      </c>
    </row>
    <row r="231" spans="1:7" x14ac:dyDescent="0.35">
      <c r="A231" t="s">
        <v>364</v>
      </c>
      <c r="B231" t="s">
        <v>365</v>
      </c>
      <c r="C231" s="65">
        <v>12.1</v>
      </c>
    </row>
    <row r="232" spans="1:7" s="62" customFormat="1" ht="18.5" x14ac:dyDescent="0.45">
      <c r="A232" s="28" t="s">
        <v>367</v>
      </c>
      <c r="C232" s="63"/>
    </row>
    <row r="233" spans="1:7" x14ac:dyDescent="0.35">
      <c r="A233" s="66" t="s">
        <v>368</v>
      </c>
      <c r="B233" s="66" t="s">
        <v>369</v>
      </c>
      <c r="C233" s="67">
        <v>4961.9834710743808</v>
      </c>
      <c r="D233" s="68"/>
      <c r="F233" s="69"/>
      <c r="G233" s="69"/>
    </row>
    <row r="234" spans="1:7" x14ac:dyDescent="0.35">
      <c r="A234" s="66" t="s">
        <v>370</v>
      </c>
      <c r="B234" s="66" t="s">
        <v>371</v>
      </c>
      <c r="C234" s="67">
        <v>2190.0826446280994</v>
      </c>
      <c r="D234" s="68"/>
    </row>
    <row r="235" spans="1:7" x14ac:dyDescent="0.35">
      <c r="A235" s="66" t="s">
        <v>372</v>
      </c>
      <c r="B235" s="66" t="s">
        <v>373</v>
      </c>
      <c r="C235" s="67">
        <v>16000</v>
      </c>
      <c r="D235" s="68"/>
    </row>
    <row r="236" spans="1:7" x14ac:dyDescent="0.35">
      <c r="A236" s="66" t="s">
        <v>374</v>
      </c>
      <c r="B236" s="66" t="s">
        <v>375</v>
      </c>
      <c r="C236" s="67">
        <v>23750</v>
      </c>
      <c r="D236" s="68"/>
    </row>
    <row r="237" spans="1:7" x14ac:dyDescent="0.35">
      <c r="A237" s="66" t="s">
        <v>376</v>
      </c>
      <c r="B237" s="66" t="s">
        <v>377</v>
      </c>
      <c r="C237" s="67">
        <v>23851.239669421488</v>
      </c>
      <c r="D237" s="68"/>
    </row>
    <row r="238" spans="1:7" x14ac:dyDescent="0.35">
      <c r="A238" s="66" t="s">
        <v>378</v>
      </c>
      <c r="B238" s="66" t="s">
        <v>379</v>
      </c>
      <c r="C238" s="67">
        <v>4020.3057851239669</v>
      </c>
      <c r="D238" s="68"/>
    </row>
    <row r="239" spans="1:7" x14ac:dyDescent="0.35">
      <c r="A239" s="66" t="s">
        <v>380</v>
      </c>
      <c r="B239" s="66" t="s">
        <v>381</v>
      </c>
      <c r="C239" s="67">
        <v>24711.14049586777</v>
      </c>
      <c r="D239" s="68"/>
    </row>
    <row r="240" spans="1:7" x14ac:dyDescent="0.35">
      <c r="A240" s="66" t="s">
        <v>382</v>
      </c>
      <c r="B240" s="66" t="s">
        <v>383</v>
      </c>
      <c r="C240" s="67">
        <v>98500</v>
      </c>
      <c r="D240" s="68"/>
    </row>
    <row r="241" spans="1:4" x14ac:dyDescent="0.35">
      <c r="A241" s="66" t="s">
        <v>384</v>
      </c>
      <c r="B241" s="66" t="s">
        <v>385</v>
      </c>
      <c r="C241" s="67">
        <v>12469.214876033058</v>
      </c>
      <c r="D241" s="68"/>
    </row>
    <row r="242" spans="1:4" x14ac:dyDescent="0.35">
      <c r="A242" s="66" t="s">
        <v>386</v>
      </c>
      <c r="B242" s="66" t="s">
        <v>387</v>
      </c>
      <c r="C242" s="67">
        <v>18621.396694214876</v>
      </c>
      <c r="D242" s="68"/>
    </row>
    <row r="243" spans="1:4" x14ac:dyDescent="0.35">
      <c r="A243" s="66" t="s">
        <v>388</v>
      </c>
      <c r="B243" s="66" t="s">
        <v>389</v>
      </c>
      <c r="C243" s="67">
        <v>10550.396694214876</v>
      </c>
      <c r="D243" s="68"/>
    </row>
    <row r="244" spans="1:4" x14ac:dyDescent="0.35">
      <c r="A244" s="66" t="s">
        <v>390</v>
      </c>
      <c r="B244" s="66" t="s">
        <v>391</v>
      </c>
      <c r="C244" s="67">
        <v>18745.173553719007</v>
      </c>
      <c r="D244" s="68"/>
    </row>
    <row r="245" spans="1:4" x14ac:dyDescent="0.35">
      <c r="A245" s="66" t="s">
        <v>392</v>
      </c>
      <c r="B245" s="66" t="s">
        <v>393</v>
      </c>
      <c r="C245" s="67">
        <v>6477.5041322314046</v>
      </c>
      <c r="D245" s="68"/>
    </row>
    <row r="246" spans="1:4" x14ac:dyDescent="0.35">
      <c r="A246" s="66" t="s">
        <v>394</v>
      </c>
      <c r="B246" s="66" t="s">
        <v>395</v>
      </c>
      <c r="C246" s="67">
        <v>1490.0000000000002</v>
      </c>
      <c r="D246" s="68"/>
    </row>
    <row r="247" spans="1:4" x14ac:dyDescent="0.35">
      <c r="A247" s="70" t="s">
        <v>396</v>
      </c>
      <c r="B247" s="66" t="s">
        <v>387</v>
      </c>
      <c r="C247" s="67">
        <v>14535.123966942148</v>
      </c>
      <c r="D247" s="68"/>
    </row>
    <row r="248" spans="1:4" x14ac:dyDescent="0.35">
      <c r="A248" s="70" t="s">
        <v>397</v>
      </c>
      <c r="B248" s="66" t="s">
        <v>398</v>
      </c>
      <c r="C248" s="67">
        <v>25557.917355371905</v>
      </c>
      <c r="D248" s="68"/>
    </row>
    <row r="249" spans="1:4" x14ac:dyDescent="0.35">
      <c r="A249" s="66" t="s">
        <v>399</v>
      </c>
      <c r="B249" s="66" t="s">
        <v>400</v>
      </c>
      <c r="C249" s="67">
        <v>3190.909090909091</v>
      </c>
      <c r="D249" s="68"/>
    </row>
    <row r="250" spans="1:4" x14ac:dyDescent="0.35">
      <c r="A250" s="66" t="s">
        <v>401</v>
      </c>
      <c r="B250" s="66" t="s">
        <v>402</v>
      </c>
      <c r="C250" s="67">
        <v>2231.404958677686</v>
      </c>
      <c r="D250" s="68"/>
    </row>
    <row r="251" spans="1:4" x14ac:dyDescent="0.35">
      <c r="A251" s="66" t="s">
        <v>403</v>
      </c>
      <c r="B251" s="66" t="s">
        <v>404</v>
      </c>
      <c r="C251" s="67">
        <v>5565.1487603305786</v>
      </c>
      <c r="D251" s="68"/>
    </row>
    <row r="252" spans="1:4" x14ac:dyDescent="0.35">
      <c r="A252" s="66" t="s">
        <v>405</v>
      </c>
      <c r="B252" s="66" t="s">
        <v>406</v>
      </c>
      <c r="C252" s="67">
        <v>20661.157024793389</v>
      </c>
      <c r="D252" s="68"/>
    </row>
    <row r="253" spans="1:4" x14ac:dyDescent="0.35">
      <c r="A253" s="66" t="s">
        <v>407</v>
      </c>
      <c r="B253" s="66" t="s">
        <v>408</v>
      </c>
      <c r="C253" s="67">
        <v>20448.347107438018</v>
      </c>
      <c r="D253" s="68"/>
    </row>
    <row r="254" spans="1:4" x14ac:dyDescent="0.35">
      <c r="A254" s="66" t="s">
        <v>409</v>
      </c>
      <c r="B254" s="66" t="s">
        <v>410</v>
      </c>
      <c r="C254" s="67">
        <v>17290.330578512396</v>
      </c>
      <c r="D254" s="68"/>
    </row>
    <row r="255" spans="1:4" x14ac:dyDescent="0.35">
      <c r="A255" s="66" t="s">
        <v>411</v>
      </c>
      <c r="B255" s="66" t="s">
        <v>412</v>
      </c>
      <c r="C255" s="67">
        <v>17200</v>
      </c>
      <c r="D255" s="68"/>
    </row>
    <row r="256" spans="1:4" x14ac:dyDescent="0.35">
      <c r="A256" s="66" t="s">
        <v>413</v>
      </c>
      <c r="B256" s="66" t="s">
        <v>414</v>
      </c>
      <c r="C256" s="67">
        <v>2020</v>
      </c>
      <c r="D256" s="68"/>
    </row>
    <row r="257" spans="1:4" x14ac:dyDescent="0.35">
      <c r="A257" s="66" t="s">
        <v>415</v>
      </c>
      <c r="B257" s="66" t="s">
        <v>416</v>
      </c>
      <c r="C257" s="67">
        <v>27420</v>
      </c>
      <c r="D257" s="68"/>
    </row>
    <row r="258" spans="1:4" x14ac:dyDescent="0.35">
      <c r="A258" s="66" t="s">
        <v>417</v>
      </c>
      <c r="B258" s="66" t="s">
        <v>418</v>
      </c>
      <c r="C258" s="67">
        <v>5336.6198347107447</v>
      </c>
      <c r="D258" s="68"/>
    </row>
    <row r="259" spans="1:4" x14ac:dyDescent="0.35">
      <c r="A259" s="66" t="s">
        <v>419</v>
      </c>
      <c r="B259" s="66" t="s">
        <v>420</v>
      </c>
      <c r="C259" s="67">
        <v>29091</v>
      </c>
      <c r="D259" s="68"/>
    </row>
    <row r="260" spans="1:4" x14ac:dyDescent="0.35">
      <c r="A260" s="66" t="s">
        <v>421</v>
      </c>
      <c r="B260" s="66" t="s">
        <v>422</v>
      </c>
      <c r="C260" s="67">
        <v>36636</v>
      </c>
      <c r="D260" s="68"/>
    </row>
    <row r="261" spans="1:4" x14ac:dyDescent="0.35">
      <c r="A261" s="66" t="s">
        <v>423</v>
      </c>
      <c r="B261" s="66" t="s">
        <v>424</v>
      </c>
      <c r="C261" s="67">
        <v>20218</v>
      </c>
      <c r="D261" s="68"/>
    </row>
    <row r="262" spans="1:4" x14ac:dyDescent="0.35">
      <c r="A262" s="66" t="s">
        <v>425</v>
      </c>
      <c r="B262" s="66" t="s">
        <v>426</v>
      </c>
      <c r="C262" s="67">
        <v>13146.694214876034</v>
      </c>
      <c r="D262" s="68"/>
    </row>
    <row r="263" spans="1:4" x14ac:dyDescent="0.35">
      <c r="A263" s="66" t="s">
        <v>427</v>
      </c>
      <c r="B263" s="66" t="s">
        <v>428</v>
      </c>
      <c r="C263" s="67">
        <v>17947.867768595039</v>
      </c>
      <c r="D263" s="68"/>
    </row>
    <row r="264" spans="1:4" x14ac:dyDescent="0.35">
      <c r="A264" s="66" t="s">
        <v>429</v>
      </c>
      <c r="B264" s="66" t="s">
        <v>430</v>
      </c>
      <c r="C264" s="67">
        <v>16823.446280991735</v>
      </c>
      <c r="D264" s="68"/>
    </row>
    <row r="265" spans="1:4" x14ac:dyDescent="0.35">
      <c r="A265" s="66" t="s">
        <v>431</v>
      </c>
      <c r="B265" s="66" t="s">
        <v>432</v>
      </c>
      <c r="C265" s="67">
        <v>19622</v>
      </c>
      <c r="D265" s="68"/>
    </row>
    <row r="266" spans="1:4" x14ac:dyDescent="0.35">
      <c r="A266" s="66" t="s">
        <v>433</v>
      </c>
      <c r="B266" s="66" t="s">
        <v>434</v>
      </c>
      <c r="C266" s="67">
        <v>7822.9669421487615</v>
      </c>
      <c r="D266" s="68"/>
    </row>
    <row r="267" spans="1:4" x14ac:dyDescent="0.35">
      <c r="A267" s="66" t="s">
        <v>435</v>
      </c>
      <c r="B267" s="66" t="s">
        <v>436</v>
      </c>
      <c r="C267" s="67">
        <v>18500</v>
      </c>
      <c r="D267" s="68"/>
    </row>
    <row r="268" spans="1:4" x14ac:dyDescent="0.35">
      <c r="A268" s="66" t="s">
        <v>437</v>
      </c>
      <c r="B268" s="66" t="s">
        <v>438</v>
      </c>
      <c r="C268" s="67">
        <v>7975.09917355372</v>
      </c>
      <c r="D268" s="68"/>
    </row>
    <row r="269" spans="1:4" x14ac:dyDescent="0.35">
      <c r="A269" s="66" t="s">
        <v>439</v>
      </c>
      <c r="B269" s="66" t="s">
        <v>440</v>
      </c>
      <c r="C269" s="67">
        <v>7591.3719008264461</v>
      </c>
      <c r="D269" s="68"/>
    </row>
    <row r="270" spans="1:4" x14ac:dyDescent="0.35">
      <c r="A270" s="66" t="s">
        <v>441</v>
      </c>
      <c r="B270" s="66" t="s">
        <v>442</v>
      </c>
      <c r="C270" s="67">
        <v>28984</v>
      </c>
      <c r="D270" s="68"/>
    </row>
    <row r="271" spans="1:4" x14ac:dyDescent="0.35">
      <c r="A271" s="66" t="s">
        <v>443</v>
      </c>
      <c r="B271" s="66" t="s">
        <v>444</v>
      </c>
      <c r="C271" s="67">
        <v>2897.6363636363635</v>
      </c>
      <c r="D271" s="68"/>
    </row>
    <row r="272" spans="1:4" x14ac:dyDescent="0.35">
      <c r="A272" s="66" t="s">
        <v>445</v>
      </c>
      <c r="B272" s="66" t="s">
        <v>446</v>
      </c>
      <c r="C272" s="67">
        <v>13209</v>
      </c>
      <c r="D272" s="68"/>
    </row>
    <row r="273" spans="1:4" x14ac:dyDescent="0.35">
      <c r="A273" s="66" t="s">
        <v>447</v>
      </c>
      <c r="B273" s="66" t="s">
        <v>448</v>
      </c>
      <c r="C273" s="67">
        <v>16700</v>
      </c>
      <c r="D273" s="68"/>
    </row>
    <row r="274" spans="1:4" x14ac:dyDescent="0.35">
      <c r="A274" s="66" t="s">
        <v>449</v>
      </c>
      <c r="B274" s="66" t="s">
        <v>450</v>
      </c>
      <c r="C274" s="67">
        <v>568.57851239669424</v>
      </c>
      <c r="D274" s="68"/>
    </row>
    <row r="275" spans="1:4" x14ac:dyDescent="0.35">
      <c r="A275" s="66" t="s">
        <v>451</v>
      </c>
      <c r="B275" s="66" t="s">
        <v>452</v>
      </c>
      <c r="C275" s="67">
        <v>645</v>
      </c>
      <c r="D275" s="68"/>
    </row>
    <row r="276" spans="1:4" x14ac:dyDescent="0.35">
      <c r="A276" s="66" t="s">
        <v>453</v>
      </c>
      <c r="B276" s="66" t="s">
        <v>454</v>
      </c>
      <c r="C276" s="67">
        <v>1380.3719008264463</v>
      </c>
      <c r="D276" s="68"/>
    </row>
    <row r="277" spans="1:4" x14ac:dyDescent="0.35">
      <c r="A277" s="66" t="s">
        <v>455</v>
      </c>
      <c r="B277" s="66" t="s">
        <v>440</v>
      </c>
      <c r="C277" s="67">
        <v>7129.2314049586785</v>
      </c>
      <c r="D277" s="68"/>
    </row>
    <row r="278" spans="1:4" x14ac:dyDescent="0.35">
      <c r="A278" s="66" t="s">
        <v>456</v>
      </c>
      <c r="B278" s="66" t="s">
        <v>457</v>
      </c>
      <c r="C278" s="67">
        <v>487.60330578512401</v>
      </c>
      <c r="D278" s="68"/>
    </row>
    <row r="279" spans="1:4" x14ac:dyDescent="0.35">
      <c r="A279" s="66" t="s">
        <v>458</v>
      </c>
      <c r="B279" s="66" t="s">
        <v>459</v>
      </c>
      <c r="C279" s="67">
        <v>2383.0413223140495</v>
      </c>
      <c r="D279" s="68"/>
    </row>
    <row r="280" spans="1:4" x14ac:dyDescent="0.35">
      <c r="A280" s="66" t="s">
        <v>460</v>
      </c>
      <c r="B280" s="66" t="s">
        <v>461</v>
      </c>
      <c r="C280" s="67">
        <v>16725</v>
      </c>
      <c r="D280" s="68"/>
    </row>
    <row r="281" spans="1:4" x14ac:dyDescent="0.35">
      <c r="A281" s="66" t="s">
        <v>462</v>
      </c>
      <c r="B281" s="66" t="s">
        <v>463</v>
      </c>
      <c r="C281" s="67">
        <v>268.25619834710744</v>
      </c>
      <c r="D281" s="68"/>
    </row>
    <row r="282" spans="1:4" x14ac:dyDescent="0.35">
      <c r="A282" s="66" t="s">
        <v>464</v>
      </c>
      <c r="B282" s="66" t="s">
        <v>465</v>
      </c>
      <c r="C282" s="67">
        <v>1458.0743801652893</v>
      </c>
      <c r="D282" s="68"/>
    </row>
    <row r="283" spans="1:4" x14ac:dyDescent="0.35">
      <c r="A283" s="66" t="s">
        <v>466</v>
      </c>
      <c r="B283" s="66" t="s">
        <v>467</v>
      </c>
      <c r="C283" s="67">
        <v>8256.7190082644629</v>
      </c>
      <c r="D283" s="68"/>
    </row>
    <row r="284" spans="1:4" x14ac:dyDescent="0.35">
      <c r="A284" s="66" t="s">
        <v>468</v>
      </c>
      <c r="B284" s="66" t="s">
        <v>469</v>
      </c>
      <c r="C284" s="67">
        <v>14479</v>
      </c>
      <c r="D284" s="68"/>
    </row>
    <row r="285" spans="1:4" x14ac:dyDescent="0.35">
      <c r="A285" s="66" t="s">
        <v>470</v>
      </c>
      <c r="B285" s="66" t="s">
        <v>471</v>
      </c>
      <c r="C285" s="67">
        <v>12524.000000000002</v>
      </c>
      <c r="D285" s="68"/>
    </row>
    <row r="286" spans="1:4" x14ac:dyDescent="0.35">
      <c r="A286" s="66" t="s">
        <v>472</v>
      </c>
      <c r="B286" s="66" t="s">
        <v>473</v>
      </c>
      <c r="C286" s="67">
        <v>5120.8512396694214</v>
      </c>
      <c r="D286" s="68"/>
    </row>
    <row r="287" spans="1:4" x14ac:dyDescent="0.35">
      <c r="A287" s="66" t="s">
        <v>474</v>
      </c>
      <c r="B287" s="66" t="s">
        <v>475</v>
      </c>
      <c r="C287" s="67">
        <v>6290</v>
      </c>
      <c r="D287" s="68"/>
    </row>
    <row r="288" spans="1:4" x14ac:dyDescent="0.35">
      <c r="A288" s="66" t="s">
        <v>476</v>
      </c>
      <c r="B288" s="66" t="s">
        <v>477</v>
      </c>
      <c r="C288" s="67">
        <v>6002.6033057851237</v>
      </c>
      <c r="D288" s="68"/>
    </row>
    <row r="289" spans="1:4" x14ac:dyDescent="0.35">
      <c r="A289" s="66" t="s">
        <v>478</v>
      </c>
      <c r="B289" s="66" t="s">
        <v>479</v>
      </c>
      <c r="C289" s="67">
        <v>8899.1735537190089</v>
      </c>
      <c r="D289" s="68"/>
    </row>
    <row r="290" spans="1:4" x14ac:dyDescent="0.35">
      <c r="A290" s="66" t="s">
        <v>474</v>
      </c>
      <c r="B290" s="66" t="s">
        <v>480</v>
      </c>
      <c r="C290" s="67">
        <v>6201</v>
      </c>
      <c r="D290" s="68"/>
    </row>
    <row r="291" spans="1:4" x14ac:dyDescent="0.35">
      <c r="A291" s="66" t="s">
        <v>481</v>
      </c>
      <c r="B291" s="66" t="s">
        <v>482</v>
      </c>
      <c r="C291" s="67">
        <v>46547.198347107442</v>
      </c>
      <c r="D291" s="68"/>
    </row>
    <row r="292" spans="1:4" x14ac:dyDescent="0.35">
      <c r="A292" s="66" t="s">
        <v>483</v>
      </c>
      <c r="B292" s="66" t="s">
        <v>484</v>
      </c>
      <c r="C292" s="67">
        <v>2479.3388429752067</v>
      </c>
      <c r="D292" s="68"/>
    </row>
    <row r="293" spans="1:4" x14ac:dyDescent="0.35">
      <c r="A293" s="66" t="s">
        <v>485</v>
      </c>
      <c r="B293" s="66" t="s">
        <v>486</v>
      </c>
      <c r="C293" s="67">
        <v>3039</v>
      </c>
      <c r="D293" s="68"/>
    </row>
    <row r="294" spans="1:4" x14ac:dyDescent="0.35">
      <c r="A294" s="66" t="s">
        <v>487</v>
      </c>
      <c r="B294" s="66" t="s">
        <v>488</v>
      </c>
      <c r="C294" s="67">
        <v>2653</v>
      </c>
      <c r="D294" s="68"/>
    </row>
    <row r="295" spans="1:4" x14ac:dyDescent="0.35">
      <c r="A295" s="66" t="s">
        <v>489</v>
      </c>
      <c r="B295" s="66" t="s">
        <v>490</v>
      </c>
      <c r="C295" s="67">
        <v>1168.9008264462809</v>
      </c>
      <c r="D295" s="68"/>
    </row>
    <row r="296" spans="1:4" x14ac:dyDescent="0.35">
      <c r="A296" s="66" t="s">
        <v>491</v>
      </c>
      <c r="B296" s="66" t="s">
        <v>492</v>
      </c>
      <c r="C296" s="67">
        <v>1169.3719008264463</v>
      </c>
      <c r="D296" s="68"/>
    </row>
    <row r="297" spans="1:4" x14ac:dyDescent="0.35">
      <c r="A297" s="66" t="s">
        <v>493</v>
      </c>
      <c r="B297" s="66" t="s">
        <v>494</v>
      </c>
      <c r="C297" s="67">
        <v>526.98347107438019</v>
      </c>
      <c r="D297" s="68"/>
    </row>
    <row r="298" spans="1:4" x14ac:dyDescent="0.35">
      <c r="A298" s="66" t="s">
        <v>495</v>
      </c>
      <c r="B298" s="66" t="s">
        <v>496</v>
      </c>
      <c r="C298" s="67">
        <v>49668.776859504134</v>
      </c>
      <c r="D298" s="68"/>
    </row>
    <row r="299" spans="1:4" s="62" customFormat="1" ht="18.5" x14ac:dyDescent="0.45">
      <c r="A299" s="71" t="s">
        <v>497</v>
      </c>
    </row>
    <row r="300" spans="1:4" x14ac:dyDescent="0.35">
      <c r="A300" s="72" t="s">
        <v>498</v>
      </c>
      <c r="B300" s="66" t="s">
        <v>499</v>
      </c>
      <c r="C300" s="67">
        <v>132379.12</v>
      </c>
    </row>
    <row r="301" spans="1:4" x14ac:dyDescent="0.35">
      <c r="A301" s="72" t="s">
        <v>500</v>
      </c>
      <c r="B301" s="66" t="s">
        <v>152</v>
      </c>
      <c r="C301" s="67">
        <v>2040</v>
      </c>
    </row>
    <row r="302" spans="1:4" s="62" customFormat="1" ht="18.5" x14ac:dyDescent="0.45">
      <c r="A302" s="71" t="s">
        <v>501</v>
      </c>
    </row>
    <row r="303" spans="1:4" x14ac:dyDescent="0.35">
      <c r="A303" t="s">
        <v>502</v>
      </c>
      <c r="B303" t="s">
        <v>503</v>
      </c>
      <c r="C303" s="73">
        <v>1000000</v>
      </c>
    </row>
    <row r="304" spans="1:4" x14ac:dyDescent="0.35">
      <c r="A304"/>
      <c r="C304"/>
    </row>
    <row r="305" spans="1:3" ht="18.5" x14ac:dyDescent="0.45">
      <c r="A305"/>
      <c r="B305" s="74" t="s">
        <v>504</v>
      </c>
      <c r="C305" s="75">
        <f>SUM(C1:C304)</f>
        <v>7757576.3142975196</v>
      </c>
    </row>
    <row r="306" spans="1:3" s="29" customFormat="1" ht="18.5" x14ac:dyDescent="0.45">
      <c r="A306" s="62" t="s">
        <v>505</v>
      </c>
    </row>
    <row r="307" spans="1:3" x14ac:dyDescent="0.35">
      <c r="A307"/>
      <c r="C307"/>
    </row>
    <row r="308" spans="1:3" x14ac:dyDescent="0.35">
      <c r="A308"/>
      <c r="C308"/>
    </row>
    <row r="309" spans="1:3" x14ac:dyDescent="0.35">
      <c r="A309"/>
      <c r="C309"/>
    </row>
    <row r="310" spans="1:3" s="29" customFormat="1" ht="18.5" x14ac:dyDescent="0.45">
      <c r="A310" s="62" t="s">
        <v>506</v>
      </c>
    </row>
    <row r="311" spans="1:3" x14ac:dyDescent="0.35">
      <c r="A311" t="s">
        <v>507</v>
      </c>
      <c r="B311" t="s">
        <v>508</v>
      </c>
      <c r="C311" s="76">
        <f>2588.5/1.21</f>
        <v>2139.2561983471073</v>
      </c>
    </row>
    <row r="312" spans="1:3" x14ac:dyDescent="0.35">
      <c r="A312" t="s">
        <v>507</v>
      </c>
      <c r="B312" t="s">
        <v>509</v>
      </c>
      <c r="C312" s="76">
        <f>190.21/1.21</f>
        <v>157.19834710743802</v>
      </c>
    </row>
    <row r="313" spans="1:3" x14ac:dyDescent="0.35">
      <c r="A313" t="s">
        <v>507</v>
      </c>
      <c r="B313" t="s">
        <v>319</v>
      </c>
      <c r="C313" s="76">
        <f>525.67/1.21</f>
        <v>434.43801652892557</v>
      </c>
    </row>
    <row r="314" spans="1:3" x14ac:dyDescent="0.35">
      <c r="A314" t="s">
        <v>507</v>
      </c>
      <c r="B314" t="s">
        <v>510</v>
      </c>
      <c r="C314" s="76">
        <f>499.49/1.21</f>
        <v>412.801652892562</v>
      </c>
    </row>
    <row r="315" spans="1:3" x14ac:dyDescent="0.35">
      <c r="A315" t="s">
        <v>507</v>
      </c>
      <c r="B315" t="s">
        <v>511</v>
      </c>
      <c r="C315" s="76">
        <f>4912.06/1.21</f>
        <v>4059.553719008265</v>
      </c>
    </row>
    <row r="316" spans="1:3" x14ac:dyDescent="0.35">
      <c r="A316" t="s">
        <v>507</v>
      </c>
      <c r="B316" t="s">
        <v>512</v>
      </c>
      <c r="C316" s="76">
        <f>10993.72/1.21</f>
        <v>9085.7190082644629</v>
      </c>
    </row>
    <row r="317" spans="1:3" x14ac:dyDescent="0.35">
      <c r="A317" t="s">
        <v>507</v>
      </c>
      <c r="B317" t="s">
        <v>513</v>
      </c>
      <c r="C317" s="76">
        <f>1166.34/1.21</f>
        <v>963.91735537190084</v>
      </c>
    </row>
    <row r="318" spans="1:3" x14ac:dyDescent="0.35">
      <c r="A318" t="s">
        <v>507</v>
      </c>
      <c r="B318" t="s">
        <v>514</v>
      </c>
      <c r="C318" s="76">
        <f>2392.09/1.21</f>
        <v>1976.9338842975208</v>
      </c>
    </row>
    <row r="319" spans="1:3" x14ac:dyDescent="0.35">
      <c r="A319" t="s">
        <v>507</v>
      </c>
      <c r="B319" t="s">
        <v>515</v>
      </c>
      <c r="C319" s="76">
        <f>51.5/1.21</f>
        <v>42.561983471074385</v>
      </c>
    </row>
    <row r="320" spans="1:3" x14ac:dyDescent="0.35">
      <c r="A320" t="s">
        <v>507</v>
      </c>
      <c r="B320" t="s">
        <v>516</v>
      </c>
      <c r="C320" s="76">
        <f>1072.24/1.21</f>
        <v>886.14876033057851</v>
      </c>
    </row>
    <row r="321" spans="1:3" x14ac:dyDescent="0.35">
      <c r="A321" t="s">
        <v>507</v>
      </c>
      <c r="B321" t="s">
        <v>517</v>
      </c>
      <c r="C321" s="76">
        <f>2346.25/1.21</f>
        <v>1939.0495867768595</v>
      </c>
    </row>
    <row r="322" spans="1:3" x14ac:dyDescent="0.35">
      <c r="A322" t="s">
        <v>518</v>
      </c>
      <c r="B322" t="s">
        <v>519</v>
      </c>
      <c r="C322" s="76">
        <f>6685/1.21</f>
        <v>5524.7933884297527</v>
      </c>
    </row>
    <row r="323" spans="1:3" x14ac:dyDescent="0.35">
      <c r="A323" t="s">
        <v>518</v>
      </c>
      <c r="B323" t="s">
        <v>520</v>
      </c>
      <c r="C323" s="76">
        <f>3932.5/1.21</f>
        <v>3250</v>
      </c>
    </row>
    <row r="324" spans="1:3" x14ac:dyDescent="0.35">
      <c r="A324" t="s">
        <v>518</v>
      </c>
      <c r="B324" t="s">
        <v>521</v>
      </c>
      <c r="C324" s="76">
        <f>55.06/1.21</f>
        <v>45.504132231404959</v>
      </c>
    </row>
    <row r="325" spans="1:3" x14ac:dyDescent="0.35">
      <c r="A325" t="s">
        <v>518</v>
      </c>
      <c r="B325" t="s">
        <v>522</v>
      </c>
      <c r="C325" s="76">
        <f>154.78/1.21</f>
        <v>127.91735537190083</v>
      </c>
    </row>
    <row r="326" spans="1:3" x14ac:dyDescent="0.35">
      <c r="A326" t="s">
        <v>518</v>
      </c>
      <c r="B326" t="s">
        <v>523</v>
      </c>
      <c r="C326" s="76">
        <f>1125.3/1.21</f>
        <v>930</v>
      </c>
    </row>
    <row r="327" spans="1:3" x14ac:dyDescent="0.35">
      <c r="A327" t="s">
        <v>518</v>
      </c>
      <c r="B327" t="s">
        <v>524</v>
      </c>
      <c r="C327" s="76">
        <f>204.4/1.21</f>
        <v>168.92561983471074</v>
      </c>
    </row>
    <row r="328" spans="1:3" s="29" customFormat="1" ht="18.5" x14ac:dyDescent="0.45">
      <c r="A328" s="62" t="s">
        <v>525</v>
      </c>
    </row>
    <row r="329" spans="1:3" s="77" customFormat="1" x14ac:dyDescent="0.35">
      <c r="A329" s="77" t="s">
        <v>518</v>
      </c>
      <c r="B329" s="78" t="s">
        <v>526</v>
      </c>
      <c r="C329" s="79">
        <v>7584</v>
      </c>
    </row>
    <row r="330" spans="1:3" s="77" customFormat="1" x14ac:dyDescent="0.35">
      <c r="A330" s="77" t="s">
        <v>527</v>
      </c>
      <c r="B330" s="80" t="s">
        <v>381</v>
      </c>
      <c r="C330" s="81">
        <v>6035.8677685950415</v>
      </c>
    </row>
    <row r="331" spans="1:3" s="77" customFormat="1" x14ac:dyDescent="0.35">
      <c r="A331" s="77" t="s">
        <v>507</v>
      </c>
      <c r="B331" s="78" t="s">
        <v>528</v>
      </c>
      <c r="C331" s="79">
        <v>500</v>
      </c>
    </row>
    <row r="332" spans="1:3" s="77" customFormat="1" x14ac:dyDescent="0.35">
      <c r="A332" s="77" t="s">
        <v>518</v>
      </c>
      <c r="B332" s="78" t="s">
        <v>529</v>
      </c>
      <c r="C332" s="79">
        <v>33057.85123966942</v>
      </c>
    </row>
    <row r="333" spans="1:3" s="77" customFormat="1" x14ac:dyDescent="0.35">
      <c r="A333" s="77" t="s">
        <v>527</v>
      </c>
      <c r="B333" s="78" t="s">
        <v>530</v>
      </c>
      <c r="C333" s="81">
        <v>7003.8842975206617</v>
      </c>
    </row>
    <row r="334" spans="1:3" s="77" customFormat="1" x14ac:dyDescent="0.35">
      <c r="A334" s="77" t="s">
        <v>527</v>
      </c>
      <c r="B334" s="78" t="s">
        <v>530</v>
      </c>
      <c r="C334" s="81">
        <v>3036.3305785123966</v>
      </c>
    </row>
    <row r="335" spans="1:3" s="77" customFormat="1" x14ac:dyDescent="0.35">
      <c r="A335" s="77" t="s">
        <v>527</v>
      </c>
      <c r="B335" s="78" t="s">
        <v>530</v>
      </c>
      <c r="C335" s="82">
        <v>3895.5123966942147</v>
      </c>
    </row>
    <row r="336" spans="1:3" s="77" customFormat="1" x14ac:dyDescent="0.35">
      <c r="A336" s="77" t="s">
        <v>527</v>
      </c>
      <c r="B336" s="78" t="s">
        <v>530</v>
      </c>
      <c r="C336" s="82">
        <v>328.51239669421489</v>
      </c>
    </row>
    <row r="337" spans="1:3" s="77" customFormat="1" x14ac:dyDescent="0.35">
      <c r="A337" s="77" t="s">
        <v>507</v>
      </c>
      <c r="B337" s="80" t="s">
        <v>531</v>
      </c>
      <c r="C337" s="82">
        <v>1634.0000000000002</v>
      </c>
    </row>
    <row r="338" spans="1:3" s="77" customFormat="1" x14ac:dyDescent="0.35">
      <c r="A338" s="77" t="s">
        <v>507</v>
      </c>
      <c r="B338" s="78" t="s">
        <v>532</v>
      </c>
      <c r="C338" s="79">
        <v>227.96694214876032</v>
      </c>
    </row>
    <row r="339" spans="1:3" s="77" customFormat="1" x14ac:dyDescent="0.35">
      <c r="A339" s="77" t="s">
        <v>507</v>
      </c>
      <c r="B339" s="78" t="s">
        <v>532</v>
      </c>
      <c r="C339" s="79">
        <v>25.140495867768596</v>
      </c>
    </row>
    <row r="340" spans="1:3" s="77" customFormat="1" x14ac:dyDescent="0.35">
      <c r="A340" s="77" t="s">
        <v>507</v>
      </c>
      <c r="B340" s="78" t="s">
        <v>532</v>
      </c>
      <c r="C340" s="79">
        <v>73.950413223140501</v>
      </c>
    </row>
    <row r="341" spans="1:3" s="77" customFormat="1" x14ac:dyDescent="0.35">
      <c r="A341" s="77" t="s">
        <v>507</v>
      </c>
      <c r="B341" s="78" t="s">
        <v>532</v>
      </c>
      <c r="C341" s="81">
        <v>532.24793388429748</v>
      </c>
    </row>
    <row r="342" spans="1:3" s="77" customFormat="1" x14ac:dyDescent="0.35">
      <c r="A342" s="77" t="s">
        <v>507</v>
      </c>
      <c r="B342" s="78" t="s">
        <v>532</v>
      </c>
      <c r="C342" s="81">
        <v>262.81818181818181</v>
      </c>
    </row>
    <row r="343" spans="1:3" s="77" customFormat="1" x14ac:dyDescent="0.35">
      <c r="A343" s="77" t="s">
        <v>507</v>
      </c>
      <c r="B343" s="78" t="s">
        <v>532</v>
      </c>
      <c r="C343" s="81">
        <v>543.61157024793386</v>
      </c>
    </row>
    <row r="344" spans="1:3" s="77" customFormat="1" x14ac:dyDescent="0.35">
      <c r="A344" s="77" t="s">
        <v>507</v>
      </c>
      <c r="B344" s="78" t="s">
        <v>532</v>
      </c>
      <c r="C344" s="81">
        <v>131.53719008264463</v>
      </c>
    </row>
    <row r="345" spans="1:3" s="77" customFormat="1" x14ac:dyDescent="0.35">
      <c r="A345" s="77" t="s">
        <v>507</v>
      </c>
      <c r="B345" s="80" t="s">
        <v>532</v>
      </c>
      <c r="C345" s="81">
        <v>947.43801652892569</v>
      </c>
    </row>
    <row r="346" spans="1:3" s="77" customFormat="1" x14ac:dyDescent="0.35">
      <c r="A346" s="77" t="s">
        <v>507</v>
      </c>
      <c r="B346" s="80" t="s">
        <v>532</v>
      </c>
      <c r="C346" s="81">
        <v>301.52066115702479</v>
      </c>
    </row>
    <row r="347" spans="1:3" s="77" customFormat="1" x14ac:dyDescent="0.35">
      <c r="A347" s="77" t="s">
        <v>507</v>
      </c>
      <c r="B347" s="80" t="s">
        <v>532</v>
      </c>
      <c r="C347" s="81">
        <v>287.18181818181819</v>
      </c>
    </row>
    <row r="348" spans="1:3" s="77" customFormat="1" x14ac:dyDescent="0.35">
      <c r="A348" s="77" t="s">
        <v>507</v>
      </c>
      <c r="B348" s="80" t="s">
        <v>532</v>
      </c>
      <c r="C348" s="82">
        <v>139.91735537190084</v>
      </c>
    </row>
    <row r="349" spans="1:3" s="77" customFormat="1" x14ac:dyDescent="0.35">
      <c r="A349" s="77" t="s">
        <v>518</v>
      </c>
      <c r="B349" s="78" t="s">
        <v>533</v>
      </c>
      <c r="C349" s="81">
        <v>1820</v>
      </c>
    </row>
    <row r="350" spans="1:3" s="77" customFormat="1" x14ac:dyDescent="0.35">
      <c r="A350" s="77" t="s">
        <v>518</v>
      </c>
      <c r="B350" s="78" t="s">
        <v>533</v>
      </c>
      <c r="C350" s="81">
        <v>1325.7190082644627</v>
      </c>
    </row>
    <row r="351" spans="1:3" s="77" customFormat="1" x14ac:dyDescent="0.35">
      <c r="A351" s="77" t="s">
        <v>518</v>
      </c>
      <c r="B351" s="78" t="s">
        <v>533</v>
      </c>
      <c r="C351" s="81">
        <v>1652.8925619834711</v>
      </c>
    </row>
    <row r="352" spans="1:3" s="77" customFormat="1" x14ac:dyDescent="0.35">
      <c r="A352" s="77" t="s">
        <v>518</v>
      </c>
      <c r="B352" s="78" t="s">
        <v>533</v>
      </c>
      <c r="C352" s="81">
        <v>1652.8925619834711</v>
      </c>
    </row>
    <row r="353" spans="1:3" s="77" customFormat="1" x14ac:dyDescent="0.35">
      <c r="A353" s="77" t="s">
        <v>518</v>
      </c>
      <c r="B353" s="78" t="s">
        <v>533</v>
      </c>
      <c r="C353" s="79">
        <v>760</v>
      </c>
    </row>
    <row r="354" spans="1:3" s="77" customFormat="1" x14ac:dyDescent="0.35">
      <c r="A354" s="77" t="s">
        <v>518</v>
      </c>
      <c r="B354" s="80" t="s">
        <v>534</v>
      </c>
      <c r="C354" s="82">
        <v>5379.3884297520663</v>
      </c>
    </row>
    <row r="355" spans="1:3" s="77" customFormat="1" x14ac:dyDescent="0.35">
      <c r="A355" s="77" t="s">
        <v>518</v>
      </c>
      <c r="B355" s="80" t="s">
        <v>535</v>
      </c>
      <c r="C355" s="81">
        <v>1137.8512396694214</v>
      </c>
    </row>
    <row r="356" spans="1:3" s="77" customFormat="1" x14ac:dyDescent="0.35">
      <c r="A356" s="77" t="s">
        <v>527</v>
      </c>
      <c r="B356" s="80" t="s">
        <v>536</v>
      </c>
      <c r="C356" s="81">
        <v>1604</v>
      </c>
    </row>
    <row r="357" spans="1:3" s="77" customFormat="1" x14ac:dyDescent="0.35">
      <c r="A357" s="77" t="s">
        <v>527</v>
      </c>
      <c r="B357" s="80" t="s">
        <v>536</v>
      </c>
      <c r="C357" s="81">
        <v>7969.3884297520653</v>
      </c>
    </row>
    <row r="358" spans="1:3" s="77" customFormat="1" x14ac:dyDescent="0.35">
      <c r="A358" s="77" t="s">
        <v>518</v>
      </c>
      <c r="B358" s="78" t="s">
        <v>537</v>
      </c>
      <c r="C358" s="81">
        <v>1940.0000000000002</v>
      </c>
    </row>
    <row r="359" spans="1:3" s="77" customFormat="1" x14ac:dyDescent="0.35">
      <c r="A359" s="77" t="s">
        <v>507</v>
      </c>
      <c r="B359" s="78" t="s">
        <v>319</v>
      </c>
      <c r="C359" s="79">
        <v>163.24793388429754</v>
      </c>
    </row>
    <row r="360" spans="1:3" s="77" customFormat="1" x14ac:dyDescent="0.35">
      <c r="A360" s="77" t="s">
        <v>507</v>
      </c>
      <c r="B360" s="78" t="s">
        <v>319</v>
      </c>
      <c r="C360" s="79">
        <v>595.25619834710744</v>
      </c>
    </row>
    <row r="361" spans="1:3" s="77" customFormat="1" x14ac:dyDescent="0.35">
      <c r="A361" s="77" t="s">
        <v>518</v>
      </c>
      <c r="B361" s="78" t="s">
        <v>319</v>
      </c>
      <c r="C361" s="79">
        <v>131.57851239669424</v>
      </c>
    </row>
    <row r="362" spans="1:3" s="77" customFormat="1" x14ac:dyDescent="0.35">
      <c r="A362" s="77" t="s">
        <v>507</v>
      </c>
      <c r="B362" s="78" t="s">
        <v>319</v>
      </c>
      <c r="C362" s="81">
        <v>181.50413223140498</v>
      </c>
    </row>
    <row r="363" spans="1:3" s="77" customFormat="1" x14ac:dyDescent="0.35">
      <c r="A363" s="77" t="s">
        <v>507</v>
      </c>
      <c r="B363" s="78" t="s">
        <v>319</v>
      </c>
      <c r="C363" s="81">
        <v>511.198347107438</v>
      </c>
    </row>
    <row r="364" spans="1:3" s="77" customFormat="1" x14ac:dyDescent="0.35">
      <c r="A364" s="77" t="s">
        <v>507</v>
      </c>
      <c r="B364" s="80" t="s">
        <v>319</v>
      </c>
      <c r="C364" s="81">
        <v>663</v>
      </c>
    </row>
    <row r="365" spans="1:3" s="77" customFormat="1" x14ac:dyDescent="0.35">
      <c r="A365" s="77" t="s">
        <v>507</v>
      </c>
      <c r="B365" s="80" t="s">
        <v>319</v>
      </c>
      <c r="C365" s="81">
        <v>500.24793388429748</v>
      </c>
    </row>
    <row r="366" spans="1:3" s="77" customFormat="1" x14ac:dyDescent="0.35">
      <c r="A366" s="77" t="s">
        <v>507</v>
      </c>
      <c r="B366" s="80" t="s">
        <v>319</v>
      </c>
      <c r="C366" s="81">
        <v>87</v>
      </c>
    </row>
    <row r="367" spans="1:3" s="77" customFormat="1" x14ac:dyDescent="0.35">
      <c r="A367" s="77" t="s">
        <v>507</v>
      </c>
      <c r="B367" s="80" t="s">
        <v>319</v>
      </c>
      <c r="C367" s="81">
        <v>99.446280991735534</v>
      </c>
    </row>
    <row r="368" spans="1:3" s="77" customFormat="1" x14ac:dyDescent="0.35">
      <c r="A368" s="77" t="s">
        <v>507</v>
      </c>
      <c r="B368" s="80" t="s">
        <v>319</v>
      </c>
      <c r="C368" s="81">
        <v>1312</v>
      </c>
    </row>
    <row r="369" spans="1:3" s="77" customFormat="1" x14ac:dyDescent="0.35">
      <c r="A369" s="77" t="s">
        <v>507</v>
      </c>
      <c r="B369" s="80" t="s">
        <v>319</v>
      </c>
      <c r="C369" s="81">
        <v>2626.6694214876034</v>
      </c>
    </row>
    <row r="370" spans="1:3" s="77" customFormat="1" x14ac:dyDescent="0.35">
      <c r="A370" s="77" t="s">
        <v>507</v>
      </c>
      <c r="B370" s="80" t="s">
        <v>319</v>
      </c>
      <c r="C370" s="82">
        <v>350.32231404958679</v>
      </c>
    </row>
    <row r="371" spans="1:3" s="77" customFormat="1" x14ac:dyDescent="0.35">
      <c r="A371" s="77" t="s">
        <v>507</v>
      </c>
      <c r="B371" s="80" t="s">
        <v>319</v>
      </c>
      <c r="C371" s="81">
        <v>398</v>
      </c>
    </row>
    <row r="372" spans="1:3" s="77" customFormat="1" x14ac:dyDescent="0.35">
      <c r="A372" s="77" t="s">
        <v>518</v>
      </c>
      <c r="B372" s="78" t="s">
        <v>538</v>
      </c>
      <c r="C372" s="79">
        <v>22314.049586776859</v>
      </c>
    </row>
    <row r="373" spans="1:3" s="77" customFormat="1" x14ac:dyDescent="0.35">
      <c r="A373" s="77" t="s">
        <v>507</v>
      </c>
      <c r="B373" s="78" t="s">
        <v>539</v>
      </c>
      <c r="C373" s="79">
        <v>1030.7768595041323</v>
      </c>
    </row>
    <row r="374" spans="1:3" s="77" customFormat="1" x14ac:dyDescent="0.35">
      <c r="A374" s="77" t="s">
        <v>507</v>
      </c>
      <c r="B374" s="78" t="s">
        <v>540</v>
      </c>
      <c r="C374" s="79">
        <v>64.049586776859499</v>
      </c>
    </row>
    <row r="375" spans="1:3" s="77" customFormat="1" x14ac:dyDescent="0.35">
      <c r="A375" s="77" t="s">
        <v>507</v>
      </c>
      <c r="B375" s="80" t="s">
        <v>540</v>
      </c>
      <c r="C375" s="82">
        <v>139.6611570247934</v>
      </c>
    </row>
    <row r="376" spans="1:3" s="77" customFormat="1" x14ac:dyDescent="0.35">
      <c r="A376" s="77" t="s">
        <v>518</v>
      </c>
      <c r="B376" s="78" t="s">
        <v>541</v>
      </c>
      <c r="C376" s="81">
        <v>3158.5537190082646</v>
      </c>
    </row>
    <row r="377" spans="1:3" s="77" customFormat="1" x14ac:dyDescent="0.35">
      <c r="A377" s="77" t="s">
        <v>518</v>
      </c>
      <c r="B377" s="78" t="s">
        <v>542</v>
      </c>
      <c r="C377" s="79">
        <v>2193.322314049587</v>
      </c>
    </row>
    <row r="378" spans="1:3" s="77" customFormat="1" x14ac:dyDescent="0.35">
      <c r="A378" s="77" t="s">
        <v>507</v>
      </c>
      <c r="B378" s="78" t="s">
        <v>543</v>
      </c>
      <c r="C378" s="79">
        <v>61.363636363636367</v>
      </c>
    </row>
    <row r="379" spans="1:3" s="77" customFormat="1" x14ac:dyDescent="0.35">
      <c r="A379" s="77" t="s">
        <v>507</v>
      </c>
      <c r="B379" s="78" t="s">
        <v>543</v>
      </c>
      <c r="C379" s="79">
        <v>1465.1487603305784</v>
      </c>
    </row>
    <row r="380" spans="1:3" s="77" customFormat="1" x14ac:dyDescent="0.35">
      <c r="A380" s="77" t="s">
        <v>507</v>
      </c>
      <c r="B380" s="78" t="s">
        <v>543</v>
      </c>
      <c r="C380" s="79">
        <v>86.099173553719012</v>
      </c>
    </row>
    <row r="381" spans="1:3" s="77" customFormat="1" x14ac:dyDescent="0.35">
      <c r="A381" s="77" t="s">
        <v>507</v>
      </c>
      <c r="B381" s="78" t="s">
        <v>543</v>
      </c>
      <c r="C381" s="79">
        <v>1286.8842975206612</v>
      </c>
    </row>
    <row r="382" spans="1:3" s="77" customFormat="1" x14ac:dyDescent="0.35">
      <c r="A382" s="77" t="s">
        <v>507</v>
      </c>
      <c r="B382" s="78" t="s">
        <v>543</v>
      </c>
      <c r="C382" s="79">
        <v>321.94214876033061</v>
      </c>
    </row>
    <row r="383" spans="1:3" s="77" customFormat="1" x14ac:dyDescent="0.35">
      <c r="A383" s="77" t="s">
        <v>507</v>
      </c>
      <c r="B383" s="78" t="s">
        <v>543</v>
      </c>
      <c r="C383" s="81">
        <v>141.38016528925618</v>
      </c>
    </row>
    <row r="384" spans="1:3" s="77" customFormat="1" x14ac:dyDescent="0.35">
      <c r="A384" s="77" t="s">
        <v>507</v>
      </c>
      <c r="B384" s="78" t="s">
        <v>543</v>
      </c>
      <c r="C384" s="81">
        <v>2479.4710743801652</v>
      </c>
    </row>
    <row r="385" spans="1:3" s="77" customFormat="1" x14ac:dyDescent="0.35">
      <c r="A385" s="77" t="s">
        <v>507</v>
      </c>
      <c r="B385" s="78" t="s">
        <v>543</v>
      </c>
      <c r="C385" s="81">
        <v>6675</v>
      </c>
    </row>
    <row r="386" spans="1:3" s="77" customFormat="1" x14ac:dyDescent="0.35">
      <c r="A386" s="77" t="s">
        <v>507</v>
      </c>
      <c r="B386" s="80" t="s">
        <v>543</v>
      </c>
      <c r="C386" s="81">
        <v>480.91735537190084</v>
      </c>
    </row>
    <row r="387" spans="1:3" s="77" customFormat="1" x14ac:dyDescent="0.35">
      <c r="A387" s="77" t="s">
        <v>507</v>
      </c>
      <c r="B387" s="80" t="s">
        <v>543</v>
      </c>
      <c r="C387" s="81">
        <v>171.60330578512395</v>
      </c>
    </row>
    <row r="388" spans="1:3" s="77" customFormat="1" x14ac:dyDescent="0.35">
      <c r="A388" s="77" t="s">
        <v>507</v>
      </c>
      <c r="B388" s="80" t="s">
        <v>543</v>
      </c>
      <c r="C388" s="81">
        <v>174.20661157024793</v>
      </c>
    </row>
    <row r="389" spans="1:3" s="77" customFormat="1" x14ac:dyDescent="0.35">
      <c r="A389" s="77" t="s">
        <v>518</v>
      </c>
      <c r="B389" s="78" t="s">
        <v>544</v>
      </c>
      <c r="C389" s="79">
        <v>3510.0000000000005</v>
      </c>
    </row>
    <row r="390" spans="1:3" s="77" customFormat="1" x14ac:dyDescent="0.35">
      <c r="A390" s="77" t="s">
        <v>527</v>
      </c>
      <c r="B390" s="83" t="s">
        <v>545</v>
      </c>
      <c r="C390" s="79">
        <v>1651</v>
      </c>
    </row>
    <row r="391" spans="1:3" s="77" customFormat="1" x14ac:dyDescent="0.35">
      <c r="A391" s="77" t="s">
        <v>527</v>
      </c>
      <c r="B391" s="78" t="s">
        <v>545</v>
      </c>
      <c r="C391" s="79">
        <v>1095</v>
      </c>
    </row>
    <row r="392" spans="1:3" s="77" customFormat="1" x14ac:dyDescent="0.35">
      <c r="A392" s="77" t="s">
        <v>527</v>
      </c>
      <c r="B392" s="78" t="s">
        <v>545</v>
      </c>
      <c r="C392" s="79">
        <v>2294</v>
      </c>
    </row>
    <row r="393" spans="1:3" s="77" customFormat="1" x14ac:dyDescent="0.35">
      <c r="A393" s="77" t="s">
        <v>527</v>
      </c>
      <c r="B393" s="78" t="s">
        <v>545</v>
      </c>
      <c r="C393" s="79">
        <v>3571.3636363636369</v>
      </c>
    </row>
    <row r="394" spans="1:3" s="77" customFormat="1" x14ac:dyDescent="0.35">
      <c r="A394" s="77" t="s">
        <v>527</v>
      </c>
      <c r="B394" s="78" t="s">
        <v>545</v>
      </c>
      <c r="C394" s="79">
        <v>6309.8099173553719</v>
      </c>
    </row>
    <row r="395" spans="1:3" s="77" customFormat="1" x14ac:dyDescent="0.35">
      <c r="A395" s="77" t="s">
        <v>527</v>
      </c>
      <c r="B395" s="78" t="s">
        <v>545</v>
      </c>
      <c r="C395" s="79">
        <v>3571.3636363636369</v>
      </c>
    </row>
    <row r="396" spans="1:3" s="77" customFormat="1" x14ac:dyDescent="0.35">
      <c r="A396" s="77" t="s">
        <v>518</v>
      </c>
      <c r="B396" s="78" t="s">
        <v>545</v>
      </c>
      <c r="C396" s="79">
        <v>14330.578512396694</v>
      </c>
    </row>
    <row r="397" spans="1:3" s="77" customFormat="1" x14ac:dyDescent="0.35">
      <c r="A397" s="77" t="s">
        <v>518</v>
      </c>
      <c r="B397" s="78" t="s">
        <v>545</v>
      </c>
      <c r="C397" s="79">
        <v>3475.6363636363635</v>
      </c>
    </row>
    <row r="398" spans="1:3" s="77" customFormat="1" x14ac:dyDescent="0.35">
      <c r="A398" s="77" t="s">
        <v>518</v>
      </c>
      <c r="B398" s="78" t="s">
        <v>545</v>
      </c>
      <c r="C398" s="79">
        <v>17606.280991735537</v>
      </c>
    </row>
    <row r="399" spans="1:3" s="77" customFormat="1" x14ac:dyDescent="0.35">
      <c r="A399" s="77" t="s">
        <v>518</v>
      </c>
      <c r="B399" s="78" t="s">
        <v>545</v>
      </c>
      <c r="C399" s="79">
        <v>15456.000000000002</v>
      </c>
    </row>
    <row r="400" spans="1:3" s="77" customFormat="1" x14ac:dyDescent="0.35">
      <c r="A400" s="77" t="s">
        <v>518</v>
      </c>
      <c r="B400" s="78" t="s">
        <v>545</v>
      </c>
      <c r="C400" s="79">
        <v>25247.008264462809</v>
      </c>
    </row>
    <row r="401" spans="1:3" s="77" customFormat="1" x14ac:dyDescent="0.35">
      <c r="A401" s="77" t="s">
        <v>518</v>
      </c>
      <c r="B401" s="78" t="s">
        <v>545</v>
      </c>
      <c r="C401" s="79">
        <v>36063.966942148756</v>
      </c>
    </row>
    <row r="402" spans="1:3" s="77" customFormat="1" x14ac:dyDescent="0.35">
      <c r="A402" s="77" t="s">
        <v>527</v>
      </c>
      <c r="B402" s="78" t="s">
        <v>545</v>
      </c>
      <c r="C402" s="79">
        <v>5454.9008264462818</v>
      </c>
    </row>
    <row r="403" spans="1:3" s="77" customFormat="1" x14ac:dyDescent="0.35">
      <c r="A403" s="77" t="s">
        <v>527</v>
      </c>
      <c r="B403" s="78" t="s">
        <v>545</v>
      </c>
      <c r="C403" s="81">
        <v>1680</v>
      </c>
    </row>
    <row r="404" spans="1:3" s="77" customFormat="1" x14ac:dyDescent="0.35">
      <c r="A404" s="77" t="s">
        <v>518</v>
      </c>
      <c r="B404" s="78" t="s">
        <v>545</v>
      </c>
      <c r="C404" s="81">
        <v>11984.958677685951</v>
      </c>
    </row>
    <row r="405" spans="1:3" s="77" customFormat="1" x14ac:dyDescent="0.35">
      <c r="A405" s="77" t="s">
        <v>527</v>
      </c>
      <c r="B405" s="80" t="s">
        <v>545</v>
      </c>
      <c r="C405" s="81">
        <v>2073.9299999999998</v>
      </c>
    </row>
    <row r="406" spans="1:3" s="77" customFormat="1" x14ac:dyDescent="0.35">
      <c r="A406" s="77" t="s">
        <v>527</v>
      </c>
      <c r="B406" s="80" t="s">
        <v>545</v>
      </c>
      <c r="C406" s="81">
        <v>2734</v>
      </c>
    </row>
    <row r="407" spans="1:3" s="77" customFormat="1" x14ac:dyDescent="0.35">
      <c r="A407" s="77" t="s">
        <v>507</v>
      </c>
      <c r="B407" s="78" t="s">
        <v>546</v>
      </c>
      <c r="C407" s="79">
        <v>1153.7190082644629</v>
      </c>
    </row>
    <row r="408" spans="1:3" s="77" customFormat="1" x14ac:dyDescent="0.35">
      <c r="A408" s="77" t="s">
        <v>507</v>
      </c>
      <c r="B408" s="80" t="s">
        <v>546</v>
      </c>
      <c r="C408" s="82">
        <v>1184.2727272727273</v>
      </c>
    </row>
    <row r="409" spans="1:3" s="77" customFormat="1" x14ac:dyDescent="0.35">
      <c r="A409" s="77" t="s">
        <v>527</v>
      </c>
      <c r="B409" s="78" t="s">
        <v>547</v>
      </c>
      <c r="C409" s="79">
        <v>290</v>
      </c>
    </row>
    <row r="410" spans="1:3" s="77" customFormat="1" x14ac:dyDescent="0.35">
      <c r="A410" s="77" t="s">
        <v>518</v>
      </c>
      <c r="B410" s="78" t="s">
        <v>547</v>
      </c>
      <c r="C410" s="79">
        <v>290</v>
      </c>
    </row>
    <row r="411" spans="1:3" s="77" customFormat="1" x14ac:dyDescent="0.35">
      <c r="A411" s="77" t="s">
        <v>518</v>
      </c>
      <c r="B411" s="78" t="s">
        <v>548</v>
      </c>
      <c r="C411" s="81">
        <v>3978</v>
      </c>
    </row>
    <row r="412" spans="1:3" s="77" customFormat="1" x14ac:dyDescent="0.35">
      <c r="A412" s="77" t="s">
        <v>527</v>
      </c>
      <c r="B412" s="80" t="s">
        <v>549</v>
      </c>
      <c r="C412" s="82">
        <v>1280</v>
      </c>
    </row>
    <row r="413" spans="1:3" s="77" customFormat="1" x14ac:dyDescent="0.35">
      <c r="A413" s="77" t="s">
        <v>507</v>
      </c>
      <c r="B413" s="78" t="s">
        <v>550</v>
      </c>
      <c r="C413" s="81">
        <v>124.09917355371901</v>
      </c>
    </row>
    <row r="414" spans="1:3" s="77" customFormat="1" x14ac:dyDescent="0.35">
      <c r="A414" s="77" t="s">
        <v>507</v>
      </c>
      <c r="B414" s="78" t="s">
        <v>550</v>
      </c>
      <c r="C414" s="81">
        <v>416.11570247933884</v>
      </c>
    </row>
    <row r="415" spans="1:3" s="77" customFormat="1" x14ac:dyDescent="0.35">
      <c r="A415" s="77" t="s">
        <v>518</v>
      </c>
      <c r="B415" s="80" t="s">
        <v>551</v>
      </c>
      <c r="C415" s="81">
        <v>57.851239669421489</v>
      </c>
    </row>
    <row r="416" spans="1:3" s="77" customFormat="1" x14ac:dyDescent="0.35">
      <c r="A416" s="77" t="s">
        <v>507</v>
      </c>
      <c r="B416" s="78" t="s">
        <v>552</v>
      </c>
      <c r="C416" s="79">
        <v>41.32231404958678</v>
      </c>
    </row>
    <row r="417" spans="1:3" s="77" customFormat="1" x14ac:dyDescent="0.35">
      <c r="A417" s="77" t="s">
        <v>518</v>
      </c>
      <c r="B417" s="78" t="s">
        <v>553</v>
      </c>
      <c r="C417" s="79">
        <v>367</v>
      </c>
    </row>
    <row r="418" spans="1:3" s="77" customFormat="1" x14ac:dyDescent="0.35">
      <c r="A418" s="77" t="s">
        <v>527</v>
      </c>
      <c r="B418" s="78" t="s">
        <v>554</v>
      </c>
      <c r="C418" s="79">
        <v>820.59504132231405</v>
      </c>
    </row>
    <row r="419" spans="1:3" s="77" customFormat="1" x14ac:dyDescent="0.35">
      <c r="A419" s="77" t="s">
        <v>518</v>
      </c>
      <c r="B419" s="78" t="s">
        <v>555</v>
      </c>
      <c r="C419" s="79">
        <v>781</v>
      </c>
    </row>
    <row r="420" spans="1:3" s="77" customFormat="1" x14ac:dyDescent="0.35">
      <c r="A420" s="77" t="s">
        <v>507</v>
      </c>
      <c r="B420" s="78" t="s">
        <v>556</v>
      </c>
      <c r="C420" s="79">
        <v>521.65289256198355</v>
      </c>
    </row>
    <row r="421" spans="1:3" s="77" customFormat="1" x14ac:dyDescent="0.35">
      <c r="A421" s="77" t="s">
        <v>507</v>
      </c>
      <c r="B421" s="78" t="s">
        <v>556</v>
      </c>
      <c r="C421" s="81">
        <v>14.702479338842975</v>
      </c>
    </row>
    <row r="422" spans="1:3" s="77" customFormat="1" x14ac:dyDescent="0.35">
      <c r="A422" s="77" t="s">
        <v>507</v>
      </c>
      <c r="B422" s="83" t="s">
        <v>557</v>
      </c>
      <c r="C422" s="79">
        <v>1000.1900826446281</v>
      </c>
    </row>
    <row r="423" spans="1:3" s="77" customFormat="1" x14ac:dyDescent="0.35">
      <c r="A423" s="77" t="s">
        <v>507</v>
      </c>
      <c r="B423" s="83" t="s">
        <v>557</v>
      </c>
      <c r="C423" s="79">
        <v>1407.5289256198346</v>
      </c>
    </row>
    <row r="424" spans="1:3" s="77" customFormat="1" x14ac:dyDescent="0.35">
      <c r="A424" s="77" t="s">
        <v>507</v>
      </c>
      <c r="B424" s="83" t="s">
        <v>557</v>
      </c>
      <c r="C424" s="81">
        <v>694.5454545454545</v>
      </c>
    </row>
    <row r="425" spans="1:3" s="77" customFormat="1" x14ac:dyDescent="0.35">
      <c r="A425" s="77" t="s">
        <v>507</v>
      </c>
      <c r="B425" s="83" t="s">
        <v>557</v>
      </c>
      <c r="C425" s="81">
        <v>2106.8512396694214</v>
      </c>
    </row>
    <row r="426" spans="1:3" s="77" customFormat="1" x14ac:dyDescent="0.35">
      <c r="A426" s="77" t="s">
        <v>507</v>
      </c>
      <c r="B426" s="83" t="s">
        <v>557</v>
      </c>
      <c r="C426" s="81">
        <v>885.60330578512389</v>
      </c>
    </row>
    <row r="427" spans="1:3" s="77" customFormat="1" x14ac:dyDescent="0.35">
      <c r="A427" s="77" t="s">
        <v>507</v>
      </c>
      <c r="B427" s="83" t="s">
        <v>557</v>
      </c>
      <c r="C427" s="79">
        <v>78.603305785123965</v>
      </c>
    </row>
    <row r="428" spans="1:3" s="77" customFormat="1" x14ac:dyDescent="0.35">
      <c r="A428" s="77" t="s">
        <v>507</v>
      </c>
      <c r="B428" s="78" t="s">
        <v>557</v>
      </c>
      <c r="C428" s="79">
        <v>3066.7933884297522</v>
      </c>
    </row>
    <row r="429" spans="1:3" s="77" customFormat="1" x14ac:dyDescent="0.35">
      <c r="A429" s="77" t="s">
        <v>507</v>
      </c>
      <c r="B429" s="78" t="s">
        <v>557</v>
      </c>
      <c r="C429" s="81">
        <v>339.85950413223145</v>
      </c>
    </row>
    <row r="430" spans="1:3" s="77" customFormat="1" x14ac:dyDescent="0.35">
      <c r="A430" s="77" t="s">
        <v>507</v>
      </c>
      <c r="B430" s="80" t="s">
        <v>557</v>
      </c>
      <c r="C430" s="81">
        <v>72.727272727272734</v>
      </c>
    </row>
    <row r="431" spans="1:3" s="77" customFormat="1" x14ac:dyDescent="0.35">
      <c r="A431" s="77" t="s">
        <v>507</v>
      </c>
      <c r="B431" s="80" t="s">
        <v>557</v>
      </c>
      <c r="C431" s="81">
        <v>696.67768595041321</v>
      </c>
    </row>
    <row r="432" spans="1:3" s="77" customFormat="1" x14ac:dyDescent="0.35">
      <c r="A432" s="77" t="s">
        <v>507</v>
      </c>
      <c r="B432" s="80" t="s">
        <v>557</v>
      </c>
      <c r="C432" s="81">
        <v>1297.5206611570247</v>
      </c>
    </row>
    <row r="433" spans="1:3" s="77" customFormat="1" x14ac:dyDescent="0.35">
      <c r="A433" s="77" t="s">
        <v>507</v>
      </c>
      <c r="B433" s="80" t="s">
        <v>557</v>
      </c>
      <c r="C433" s="82">
        <v>2986.6694214876034</v>
      </c>
    </row>
    <row r="434" spans="1:3" s="77" customFormat="1" x14ac:dyDescent="0.35">
      <c r="A434" s="77" t="s">
        <v>507</v>
      </c>
      <c r="B434" s="80" t="s">
        <v>557</v>
      </c>
      <c r="C434" s="82">
        <v>372.29752066115702</v>
      </c>
    </row>
    <row r="435" spans="1:3" s="77" customFormat="1" x14ac:dyDescent="0.35">
      <c r="A435" s="77" t="s">
        <v>507</v>
      </c>
      <c r="B435" s="80" t="s">
        <v>557</v>
      </c>
      <c r="C435" s="82">
        <v>763.14876033057851</v>
      </c>
    </row>
    <row r="436" spans="1:3" s="77" customFormat="1" x14ac:dyDescent="0.35">
      <c r="A436" s="77" t="s">
        <v>507</v>
      </c>
      <c r="B436" s="80" t="s">
        <v>557</v>
      </c>
      <c r="C436" s="81">
        <v>805.27272727272725</v>
      </c>
    </row>
    <row r="437" spans="1:3" s="77" customFormat="1" x14ac:dyDescent="0.35">
      <c r="A437" s="77" t="s">
        <v>507</v>
      </c>
      <c r="B437" s="78" t="s">
        <v>558</v>
      </c>
      <c r="C437" s="79">
        <v>270</v>
      </c>
    </row>
    <row r="438" spans="1:3" s="77" customFormat="1" x14ac:dyDescent="0.35">
      <c r="A438" s="77" t="s">
        <v>507</v>
      </c>
      <c r="B438" s="78" t="s">
        <v>559</v>
      </c>
      <c r="C438" s="81">
        <v>245.57851239669421</v>
      </c>
    </row>
    <row r="439" spans="1:3" s="77" customFormat="1" x14ac:dyDescent="0.35">
      <c r="A439" s="77" t="s">
        <v>507</v>
      </c>
      <c r="B439" s="78" t="s">
        <v>560</v>
      </c>
      <c r="C439" s="81">
        <v>162.099173553719</v>
      </c>
    </row>
    <row r="440" spans="1:3" s="77" customFormat="1" x14ac:dyDescent="0.35">
      <c r="A440" s="77" t="s">
        <v>518</v>
      </c>
      <c r="B440" s="78" t="s">
        <v>560</v>
      </c>
      <c r="C440" s="81">
        <v>4132.2314049586776</v>
      </c>
    </row>
    <row r="441" spans="1:3" s="77" customFormat="1" x14ac:dyDescent="0.35">
      <c r="A441" s="77" t="s">
        <v>518</v>
      </c>
      <c r="B441" s="80" t="s">
        <v>560</v>
      </c>
      <c r="C441" s="82">
        <v>852.3388429752066</v>
      </c>
    </row>
    <row r="442" spans="1:3" s="77" customFormat="1" x14ac:dyDescent="0.35">
      <c r="A442" s="77" t="s">
        <v>507</v>
      </c>
      <c r="B442" s="80" t="s">
        <v>387</v>
      </c>
      <c r="C442" s="82">
        <v>1564.7190082644629</v>
      </c>
    </row>
    <row r="443" spans="1:3" s="77" customFormat="1" x14ac:dyDescent="0.35">
      <c r="A443" s="77" t="s">
        <v>507</v>
      </c>
      <c r="B443" s="78" t="s">
        <v>561</v>
      </c>
      <c r="C443" s="79">
        <v>510.94214876033061</v>
      </c>
    </row>
    <row r="444" spans="1:3" s="77" customFormat="1" x14ac:dyDescent="0.35">
      <c r="A444" s="77" t="s">
        <v>507</v>
      </c>
      <c r="B444" s="78" t="s">
        <v>561</v>
      </c>
      <c r="C444" s="81">
        <v>926.63636363636363</v>
      </c>
    </row>
    <row r="445" spans="1:3" s="77" customFormat="1" x14ac:dyDescent="0.35">
      <c r="A445" s="77" t="s">
        <v>507</v>
      </c>
      <c r="B445" s="78" t="s">
        <v>562</v>
      </c>
      <c r="C445" s="79">
        <v>2299.9504132231405</v>
      </c>
    </row>
    <row r="446" spans="1:3" s="77" customFormat="1" x14ac:dyDescent="0.35">
      <c r="A446" s="77" t="s">
        <v>507</v>
      </c>
      <c r="B446" s="78" t="s">
        <v>562</v>
      </c>
      <c r="C446" s="79">
        <v>339</v>
      </c>
    </row>
    <row r="447" spans="1:3" s="77" customFormat="1" x14ac:dyDescent="0.35">
      <c r="A447" s="77" t="s">
        <v>507</v>
      </c>
      <c r="B447" s="78" t="s">
        <v>562</v>
      </c>
      <c r="C447" s="79">
        <v>17.363636363636367</v>
      </c>
    </row>
    <row r="448" spans="1:3" s="77" customFormat="1" x14ac:dyDescent="0.35">
      <c r="A448" s="77" t="s">
        <v>507</v>
      </c>
      <c r="B448" s="78" t="s">
        <v>562</v>
      </c>
      <c r="C448" s="81">
        <v>136.61157024793388</v>
      </c>
    </row>
    <row r="449" spans="1:3" s="77" customFormat="1" x14ac:dyDescent="0.35">
      <c r="A449" s="77" t="s">
        <v>507</v>
      </c>
      <c r="B449" s="80" t="s">
        <v>562</v>
      </c>
      <c r="C449" s="81">
        <v>877.67768595041321</v>
      </c>
    </row>
    <row r="450" spans="1:3" s="77" customFormat="1" x14ac:dyDescent="0.35">
      <c r="A450" s="77" t="s">
        <v>507</v>
      </c>
      <c r="B450" s="80" t="s">
        <v>562</v>
      </c>
      <c r="C450" s="81">
        <v>281.65289256198349</v>
      </c>
    </row>
    <row r="451" spans="1:3" s="77" customFormat="1" x14ac:dyDescent="0.35">
      <c r="A451" s="77" t="s">
        <v>507</v>
      </c>
      <c r="B451" s="80" t="s">
        <v>562</v>
      </c>
      <c r="C451" s="81">
        <v>528.63636363636363</v>
      </c>
    </row>
    <row r="452" spans="1:3" s="77" customFormat="1" x14ac:dyDescent="0.35">
      <c r="A452" s="77" t="s">
        <v>507</v>
      </c>
      <c r="B452" s="80" t="s">
        <v>562</v>
      </c>
      <c r="C452" s="82">
        <v>2187.3801652892562</v>
      </c>
    </row>
    <row r="453" spans="1:3" s="77" customFormat="1" x14ac:dyDescent="0.35">
      <c r="A453" s="77" t="s">
        <v>507</v>
      </c>
      <c r="B453" s="80" t="s">
        <v>562</v>
      </c>
      <c r="C453" s="82">
        <v>1744.7603305785124</v>
      </c>
    </row>
    <row r="454" spans="1:3" s="77" customFormat="1" x14ac:dyDescent="0.35">
      <c r="A454" s="77" t="s">
        <v>507</v>
      </c>
      <c r="B454" s="80" t="s">
        <v>562</v>
      </c>
      <c r="C454" s="82">
        <v>112.14876033057851</v>
      </c>
    </row>
    <row r="455" spans="1:3" s="77" customFormat="1" x14ac:dyDescent="0.35">
      <c r="A455" s="77" t="s">
        <v>507</v>
      </c>
      <c r="B455" s="80" t="s">
        <v>562</v>
      </c>
      <c r="C455" s="82">
        <v>14.396694214876035</v>
      </c>
    </row>
    <row r="456" spans="1:3" s="77" customFormat="1" x14ac:dyDescent="0.35">
      <c r="A456" s="77" t="s">
        <v>507</v>
      </c>
      <c r="B456" s="80" t="s">
        <v>562</v>
      </c>
      <c r="C456" s="82">
        <v>3342.0000000000005</v>
      </c>
    </row>
    <row r="457" spans="1:3" s="77" customFormat="1" x14ac:dyDescent="0.35">
      <c r="A457" s="77" t="s">
        <v>507</v>
      </c>
      <c r="B457" s="80" t="s">
        <v>562</v>
      </c>
      <c r="C457" s="82">
        <v>1671.0000000000002</v>
      </c>
    </row>
    <row r="458" spans="1:3" s="77" customFormat="1" x14ac:dyDescent="0.35">
      <c r="A458" s="77" t="s">
        <v>507</v>
      </c>
      <c r="B458" s="80" t="s">
        <v>562</v>
      </c>
      <c r="C458" s="82">
        <v>3342.0000000000005</v>
      </c>
    </row>
    <row r="459" spans="1:3" s="77" customFormat="1" x14ac:dyDescent="0.35">
      <c r="A459" s="77" t="s">
        <v>507</v>
      </c>
      <c r="B459" s="80" t="s">
        <v>562</v>
      </c>
      <c r="C459" s="82">
        <v>2680.0000000000005</v>
      </c>
    </row>
    <row r="460" spans="1:3" s="77" customFormat="1" x14ac:dyDescent="0.35">
      <c r="A460" s="77" t="s">
        <v>507</v>
      </c>
      <c r="B460" s="80" t="s">
        <v>562</v>
      </c>
      <c r="C460" s="82">
        <v>257.80991735537191</v>
      </c>
    </row>
    <row r="461" spans="1:3" s="77" customFormat="1" x14ac:dyDescent="0.35">
      <c r="A461" s="77" t="s">
        <v>507</v>
      </c>
      <c r="B461" s="80" t="s">
        <v>562</v>
      </c>
      <c r="C461" s="82">
        <v>877.02479338842977</v>
      </c>
    </row>
    <row r="462" spans="1:3" s="77" customFormat="1" x14ac:dyDescent="0.35">
      <c r="A462" s="77" t="s">
        <v>507</v>
      </c>
      <c r="B462" s="80" t="s">
        <v>562</v>
      </c>
      <c r="C462" s="81">
        <v>11.82</v>
      </c>
    </row>
    <row r="463" spans="1:3" s="77" customFormat="1" x14ac:dyDescent="0.35">
      <c r="A463" s="77" t="s">
        <v>507</v>
      </c>
      <c r="B463" s="80" t="s">
        <v>563</v>
      </c>
      <c r="C463" s="81">
        <v>475</v>
      </c>
    </row>
    <row r="464" spans="1:3" s="77" customFormat="1" x14ac:dyDescent="0.35">
      <c r="A464" s="77" t="s">
        <v>507</v>
      </c>
      <c r="B464" s="80" t="s">
        <v>563</v>
      </c>
      <c r="C464" s="81">
        <v>108.39669421487604</v>
      </c>
    </row>
    <row r="465" spans="1:3" s="77" customFormat="1" x14ac:dyDescent="0.35">
      <c r="A465" s="77" t="s">
        <v>507</v>
      </c>
      <c r="B465" s="78" t="s">
        <v>564</v>
      </c>
      <c r="C465" s="79">
        <v>238.34710743801651</v>
      </c>
    </row>
    <row r="466" spans="1:3" s="77" customFormat="1" x14ac:dyDescent="0.35">
      <c r="A466" s="77" t="s">
        <v>507</v>
      </c>
      <c r="B466" s="78" t="s">
        <v>564</v>
      </c>
      <c r="C466" s="79">
        <v>64.719008264462815</v>
      </c>
    </row>
    <row r="467" spans="1:3" s="77" customFormat="1" x14ac:dyDescent="0.35">
      <c r="A467" s="77" t="s">
        <v>507</v>
      </c>
      <c r="B467" s="78" t="s">
        <v>564</v>
      </c>
      <c r="C467" s="79">
        <v>694.52892561983469</v>
      </c>
    </row>
    <row r="468" spans="1:3" s="77" customFormat="1" x14ac:dyDescent="0.35">
      <c r="A468" s="77" t="s">
        <v>507</v>
      </c>
      <c r="B468" s="78" t="s">
        <v>564</v>
      </c>
      <c r="C468" s="79">
        <v>159.79338842975207</v>
      </c>
    </row>
    <row r="469" spans="1:3" s="77" customFormat="1" x14ac:dyDescent="0.35">
      <c r="A469" s="77" t="s">
        <v>507</v>
      </c>
      <c r="B469" s="78" t="s">
        <v>564</v>
      </c>
      <c r="C469" s="79">
        <v>179.48760330578514</v>
      </c>
    </row>
    <row r="470" spans="1:3" s="77" customFormat="1" x14ac:dyDescent="0.35">
      <c r="A470" s="77" t="s">
        <v>507</v>
      </c>
      <c r="B470" s="78" t="s">
        <v>564</v>
      </c>
      <c r="C470" s="81">
        <v>97.611570247933884</v>
      </c>
    </row>
    <row r="471" spans="1:3" s="77" customFormat="1" x14ac:dyDescent="0.35">
      <c r="A471" s="77" t="s">
        <v>507</v>
      </c>
      <c r="B471" s="78" t="s">
        <v>564</v>
      </c>
      <c r="C471" s="81">
        <v>416.75206611570246</v>
      </c>
    </row>
    <row r="472" spans="1:3" s="77" customFormat="1" x14ac:dyDescent="0.35">
      <c r="A472" s="77" t="s">
        <v>507</v>
      </c>
      <c r="B472" s="78" t="s">
        <v>564</v>
      </c>
      <c r="C472" s="81">
        <v>572.42148760330576</v>
      </c>
    </row>
    <row r="473" spans="1:3" s="77" customFormat="1" x14ac:dyDescent="0.35">
      <c r="A473" s="77" t="s">
        <v>507</v>
      </c>
      <c r="B473" s="78" t="s">
        <v>564</v>
      </c>
      <c r="C473" s="81">
        <v>2973.8760330578511</v>
      </c>
    </row>
    <row r="474" spans="1:3" s="77" customFormat="1" x14ac:dyDescent="0.35">
      <c r="A474" s="77" t="s">
        <v>507</v>
      </c>
      <c r="B474" s="78" t="s">
        <v>564</v>
      </c>
      <c r="C474" s="81">
        <v>152.33884297520663</v>
      </c>
    </row>
    <row r="475" spans="1:3" s="77" customFormat="1" x14ac:dyDescent="0.35">
      <c r="A475" s="77" t="s">
        <v>507</v>
      </c>
      <c r="B475" s="78" t="s">
        <v>564</v>
      </c>
      <c r="C475" s="81">
        <v>154.2396694214876</v>
      </c>
    </row>
    <row r="476" spans="1:3" s="77" customFormat="1" x14ac:dyDescent="0.35">
      <c r="A476" s="77" t="s">
        <v>507</v>
      </c>
      <c r="B476" s="80" t="s">
        <v>564</v>
      </c>
      <c r="C476" s="81">
        <v>41.702479338842977</v>
      </c>
    </row>
    <row r="477" spans="1:3" s="77" customFormat="1" x14ac:dyDescent="0.35">
      <c r="A477" s="77" t="s">
        <v>507</v>
      </c>
      <c r="B477" s="80" t="s">
        <v>564</v>
      </c>
      <c r="C477" s="81">
        <v>475</v>
      </c>
    </row>
    <row r="478" spans="1:3" s="77" customFormat="1" x14ac:dyDescent="0.35">
      <c r="A478" s="77" t="s">
        <v>507</v>
      </c>
      <c r="B478" s="80" t="s">
        <v>564</v>
      </c>
      <c r="C478" s="82">
        <v>93.809917355371908</v>
      </c>
    </row>
    <row r="479" spans="1:3" s="77" customFormat="1" x14ac:dyDescent="0.35">
      <c r="A479" s="77" t="s">
        <v>527</v>
      </c>
      <c r="B479" s="78" t="s">
        <v>565</v>
      </c>
      <c r="C479" s="81">
        <v>2197.090909090909</v>
      </c>
    </row>
    <row r="480" spans="1:3" s="77" customFormat="1" x14ac:dyDescent="0.35">
      <c r="A480" s="77" t="s">
        <v>527</v>
      </c>
      <c r="B480" s="80" t="s">
        <v>565</v>
      </c>
      <c r="C480" s="81">
        <v>462.80991735537191</v>
      </c>
    </row>
    <row r="481" spans="1:3" s="77" customFormat="1" x14ac:dyDescent="0.35">
      <c r="A481" s="77" t="s">
        <v>507</v>
      </c>
      <c r="B481" s="80" t="s">
        <v>566</v>
      </c>
      <c r="C481" s="82">
        <v>510.70247933884303</v>
      </c>
    </row>
    <row r="482" spans="1:3" s="77" customFormat="1" x14ac:dyDescent="0.35">
      <c r="A482" s="77" t="s">
        <v>507</v>
      </c>
      <c r="B482" s="78" t="s">
        <v>567</v>
      </c>
      <c r="C482" s="81">
        <v>537.19008264462809</v>
      </c>
    </row>
    <row r="483" spans="1:3" s="77" customFormat="1" x14ac:dyDescent="0.35">
      <c r="A483" s="77" t="s">
        <v>507</v>
      </c>
      <c r="B483" s="78" t="s">
        <v>567</v>
      </c>
      <c r="C483" s="81">
        <v>413.22314049586777</v>
      </c>
    </row>
    <row r="484" spans="1:3" s="77" customFormat="1" x14ac:dyDescent="0.35">
      <c r="A484" s="77" t="s">
        <v>507</v>
      </c>
      <c r="B484" s="78" t="s">
        <v>567</v>
      </c>
      <c r="C484" s="81">
        <v>702.47933884297527</v>
      </c>
    </row>
    <row r="485" spans="1:3" s="77" customFormat="1" x14ac:dyDescent="0.35">
      <c r="A485" s="77" t="s">
        <v>507</v>
      </c>
      <c r="B485" s="78" t="s">
        <v>567</v>
      </c>
      <c r="C485" s="81">
        <v>371.90082644628103</v>
      </c>
    </row>
    <row r="486" spans="1:3" s="77" customFormat="1" x14ac:dyDescent="0.35">
      <c r="A486" s="77" t="s">
        <v>507</v>
      </c>
      <c r="B486" s="78" t="s">
        <v>567</v>
      </c>
      <c r="C486" s="81">
        <v>619.83471074380168</v>
      </c>
    </row>
    <row r="487" spans="1:3" s="77" customFormat="1" x14ac:dyDescent="0.35">
      <c r="A487" s="77" t="s">
        <v>507</v>
      </c>
      <c r="B487" s="78" t="s">
        <v>567</v>
      </c>
      <c r="C487" s="81">
        <v>1239.6694214876034</v>
      </c>
    </row>
    <row r="488" spans="1:3" s="77" customFormat="1" x14ac:dyDescent="0.35">
      <c r="A488" s="77" t="s">
        <v>507</v>
      </c>
      <c r="B488" s="78" t="s">
        <v>567</v>
      </c>
      <c r="C488" s="81">
        <v>619.83471074380168</v>
      </c>
    </row>
    <row r="489" spans="1:3" s="77" customFormat="1" x14ac:dyDescent="0.35">
      <c r="A489" s="77" t="s">
        <v>518</v>
      </c>
      <c r="B489" s="78" t="s">
        <v>568</v>
      </c>
      <c r="C489" s="79">
        <v>16859.504132231406</v>
      </c>
    </row>
    <row r="490" spans="1:3" s="77" customFormat="1" x14ac:dyDescent="0.35">
      <c r="A490" s="77" t="s">
        <v>507</v>
      </c>
      <c r="B490" s="78" t="s">
        <v>569</v>
      </c>
      <c r="C490" s="79">
        <v>17.702479338842977</v>
      </c>
    </row>
    <row r="491" spans="1:3" s="77" customFormat="1" x14ac:dyDescent="0.35">
      <c r="A491" s="77" t="s">
        <v>507</v>
      </c>
      <c r="B491" s="78" t="s">
        <v>569</v>
      </c>
      <c r="C491" s="79">
        <v>1626.9586776859503</v>
      </c>
    </row>
    <row r="492" spans="1:3" s="77" customFormat="1" x14ac:dyDescent="0.35">
      <c r="A492" s="77" t="s">
        <v>507</v>
      </c>
      <c r="B492" s="78" t="s">
        <v>569</v>
      </c>
      <c r="C492" s="79">
        <v>88.5</v>
      </c>
    </row>
    <row r="493" spans="1:3" s="77" customFormat="1" x14ac:dyDescent="0.35">
      <c r="A493" s="77" t="s">
        <v>507</v>
      </c>
      <c r="B493" s="78" t="s">
        <v>569</v>
      </c>
      <c r="C493" s="81">
        <v>220.71900826446281</v>
      </c>
    </row>
    <row r="494" spans="1:3" s="77" customFormat="1" x14ac:dyDescent="0.35">
      <c r="A494" s="77" t="s">
        <v>507</v>
      </c>
      <c r="B494" s="78" t="s">
        <v>569</v>
      </c>
      <c r="C494" s="81">
        <v>469.68595041322317</v>
      </c>
    </row>
    <row r="495" spans="1:3" s="77" customFormat="1" x14ac:dyDescent="0.35">
      <c r="A495" s="77" t="s">
        <v>507</v>
      </c>
      <c r="B495" s="78" t="s">
        <v>570</v>
      </c>
      <c r="C495" s="79">
        <v>382.16528925619838</v>
      </c>
    </row>
    <row r="496" spans="1:3" s="77" customFormat="1" x14ac:dyDescent="0.35">
      <c r="A496" s="77" t="s">
        <v>518</v>
      </c>
      <c r="B496" s="78" t="s">
        <v>570</v>
      </c>
      <c r="C496" s="81">
        <v>4060.0000000000005</v>
      </c>
    </row>
    <row r="497" spans="1:3" s="77" customFormat="1" x14ac:dyDescent="0.35">
      <c r="A497" s="77" t="s">
        <v>518</v>
      </c>
      <c r="B497" s="78" t="s">
        <v>570</v>
      </c>
      <c r="C497" s="81">
        <v>4774.8925619834708</v>
      </c>
    </row>
    <row r="498" spans="1:3" s="77" customFormat="1" x14ac:dyDescent="0.35">
      <c r="A498" s="77" t="s">
        <v>518</v>
      </c>
      <c r="B498" s="78" t="s">
        <v>570</v>
      </c>
      <c r="C498" s="81">
        <v>13553.685950413223</v>
      </c>
    </row>
    <row r="499" spans="1:3" s="77" customFormat="1" x14ac:dyDescent="0.35">
      <c r="A499" s="77" t="s">
        <v>518</v>
      </c>
      <c r="B499" s="80" t="s">
        <v>571</v>
      </c>
      <c r="C499" s="81">
        <v>1137.8512396694214</v>
      </c>
    </row>
    <row r="500" spans="1:3" s="77" customFormat="1" x14ac:dyDescent="0.35">
      <c r="A500" s="77" t="s">
        <v>518</v>
      </c>
      <c r="B500" s="78" t="s">
        <v>572</v>
      </c>
      <c r="C500" s="81">
        <v>441.32231404958679</v>
      </c>
    </row>
    <row r="501" spans="1:3" s="77" customFormat="1" x14ac:dyDescent="0.35">
      <c r="A501" s="77" t="s">
        <v>518</v>
      </c>
      <c r="B501" s="78" t="s">
        <v>572</v>
      </c>
      <c r="C501" s="81">
        <v>206.81818181818181</v>
      </c>
    </row>
    <row r="502" spans="1:3" s="77" customFormat="1" x14ac:dyDescent="0.35">
      <c r="A502" s="77" t="s">
        <v>518</v>
      </c>
      <c r="B502" s="80" t="s">
        <v>572</v>
      </c>
      <c r="C502" s="81">
        <v>165</v>
      </c>
    </row>
    <row r="503" spans="1:3" s="77" customFormat="1" x14ac:dyDescent="0.35">
      <c r="A503" s="77" t="s">
        <v>507</v>
      </c>
      <c r="B503" s="78" t="s">
        <v>573</v>
      </c>
      <c r="C503" s="79">
        <v>1383.4214876033059</v>
      </c>
    </row>
    <row r="504" spans="1:3" s="77" customFormat="1" x14ac:dyDescent="0.35">
      <c r="A504" s="77" t="s">
        <v>507</v>
      </c>
      <c r="B504" s="78" t="s">
        <v>573</v>
      </c>
      <c r="C504" s="81">
        <v>459.66942148760336</v>
      </c>
    </row>
    <row r="505" spans="1:3" s="77" customFormat="1" x14ac:dyDescent="0.35">
      <c r="A505" s="77" t="s">
        <v>507</v>
      </c>
      <c r="B505" s="78" t="s">
        <v>573</v>
      </c>
      <c r="C505" s="81">
        <v>230.57851239669421</v>
      </c>
    </row>
    <row r="506" spans="1:3" s="77" customFormat="1" x14ac:dyDescent="0.35">
      <c r="A506" s="77" t="s">
        <v>507</v>
      </c>
      <c r="B506" s="80" t="s">
        <v>573</v>
      </c>
      <c r="C506" s="81">
        <v>23</v>
      </c>
    </row>
    <row r="507" spans="1:3" s="77" customFormat="1" x14ac:dyDescent="0.35">
      <c r="A507" s="77" t="s">
        <v>507</v>
      </c>
      <c r="B507" s="80" t="s">
        <v>573</v>
      </c>
      <c r="C507" s="82">
        <v>90.719008264462815</v>
      </c>
    </row>
    <row r="508" spans="1:3" s="77" customFormat="1" x14ac:dyDescent="0.35">
      <c r="A508" s="77" t="s">
        <v>507</v>
      </c>
      <c r="B508" s="80" t="s">
        <v>573</v>
      </c>
      <c r="C508" s="82">
        <v>16</v>
      </c>
    </row>
    <row r="509" spans="1:3" s="77" customFormat="1" x14ac:dyDescent="0.35">
      <c r="A509" s="77" t="s">
        <v>518</v>
      </c>
      <c r="B509" s="78" t="s">
        <v>574</v>
      </c>
      <c r="C509" s="81">
        <v>175</v>
      </c>
    </row>
    <row r="510" spans="1:3" s="77" customFormat="1" x14ac:dyDescent="0.35">
      <c r="A510" s="77" t="s">
        <v>518</v>
      </c>
      <c r="B510" s="78" t="s">
        <v>522</v>
      </c>
      <c r="C510" s="79">
        <v>61157.024793388431</v>
      </c>
    </row>
    <row r="511" spans="1:3" s="77" customFormat="1" x14ac:dyDescent="0.35">
      <c r="A511" s="77" t="s">
        <v>518</v>
      </c>
      <c r="B511" s="78" t="s">
        <v>575</v>
      </c>
      <c r="C511" s="81">
        <v>84.512396694214885</v>
      </c>
    </row>
    <row r="512" spans="1:3" s="77" customFormat="1" x14ac:dyDescent="0.35">
      <c r="A512" s="77" t="s">
        <v>507</v>
      </c>
      <c r="B512" s="80" t="s">
        <v>307</v>
      </c>
      <c r="C512" s="81">
        <v>1185</v>
      </c>
    </row>
    <row r="513" spans="1:3" s="77" customFormat="1" x14ac:dyDescent="0.35">
      <c r="A513" s="77" t="s">
        <v>507</v>
      </c>
      <c r="B513" s="80" t="s">
        <v>576</v>
      </c>
      <c r="C513" s="81">
        <v>138.71074380165291</v>
      </c>
    </row>
    <row r="514" spans="1:3" s="77" customFormat="1" x14ac:dyDescent="0.35">
      <c r="A514" s="77" t="s">
        <v>527</v>
      </c>
      <c r="B514" s="78" t="s">
        <v>577</v>
      </c>
      <c r="C514" s="81">
        <v>753.22314049586782</v>
      </c>
    </row>
    <row r="515" spans="1:3" s="77" customFormat="1" x14ac:dyDescent="0.35">
      <c r="A515" s="77" t="s">
        <v>527</v>
      </c>
      <c r="B515" s="80" t="s">
        <v>578</v>
      </c>
      <c r="C515" s="81">
        <v>4832.7933884297527</v>
      </c>
    </row>
    <row r="516" spans="1:3" s="77" customFormat="1" x14ac:dyDescent="0.35">
      <c r="A516" s="77" t="s">
        <v>507</v>
      </c>
      <c r="B516" s="80" t="s">
        <v>579</v>
      </c>
      <c r="C516" s="81">
        <v>238.39669421487602</v>
      </c>
    </row>
    <row r="517" spans="1:3" s="77" customFormat="1" x14ac:dyDescent="0.35">
      <c r="A517" s="77" t="s">
        <v>507</v>
      </c>
      <c r="B517" s="80" t="s">
        <v>580</v>
      </c>
      <c r="C517" s="82">
        <v>147.93388429752068</v>
      </c>
    </row>
    <row r="518" spans="1:3" s="77" customFormat="1" x14ac:dyDescent="0.35">
      <c r="A518" s="77" t="s">
        <v>507</v>
      </c>
      <c r="B518" s="78" t="s">
        <v>581</v>
      </c>
      <c r="C518" s="79">
        <v>2031.7355371900828</v>
      </c>
    </row>
    <row r="519" spans="1:3" s="77" customFormat="1" x14ac:dyDescent="0.35">
      <c r="A519" s="77" t="s">
        <v>507</v>
      </c>
      <c r="B519" s="78" t="s">
        <v>582</v>
      </c>
      <c r="C519" s="81">
        <v>747.32231404958679</v>
      </c>
    </row>
    <row r="520" spans="1:3" s="77" customFormat="1" x14ac:dyDescent="0.35">
      <c r="A520" s="77" t="s">
        <v>507</v>
      </c>
      <c r="B520" s="78" t="s">
        <v>582</v>
      </c>
      <c r="C520" s="81">
        <v>1345.5371900826447</v>
      </c>
    </row>
    <row r="521" spans="1:3" s="77" customFormat="1" x14ac:dyDescent="0.35">
      <c r="A521" s="77" t="s">
        <v>518</v>
      </c>
      <c r="B521" s="78" t="s">
        <v>583</v>
      </c>
      <c r="C521" s="79">
        <v>1320</v>
      </c>
    </row>
    <row r="522" spans="1:3" s="77" customFormat="1" x14ac:dyDescent="0.35">
      <c r="A522" s="77" t="s">
        <v>518</v>
      </c>
      <c r="B522" s="78" t="s">
        <v>583</v>
      </c>
      <c r="C522" s="81">
        <v>2820.8264462809916</v>
      </c>
    </row>
    <row r="523" spans="1:3" s="77" customFormat="1" x14ac:dyDescent="0.35">
      <c r="A523" s="77" t="s">
        <v>518</v>
      </c>
      <c r="B523" s="80" t="s">
        <v>583</v>
      </c>
      <c r="C523" s="81">
        <v>1029.3388429752067</v>
      </c>
    </row>
    <row r="524" spans="1:3" s="77" customFormat="1" x14ac:dyDescent="0.35">
      <c r="A524" s="77" t="s">
        <v>507</v>
      </c>
      <c r="B524" s="78" t="s">
        <v>584</v>
      </c>
      <c r="C524" s="81">
        <v>102.900826446281</v>
      </c>
    </row>
    <row r="525" spans="1:3" s="77" customFormat="1" x14ac:dyDescent="0.35">
      <c r="A525" s="77" t="s">
        <v>507</v>
      </c>
      <c r="B525" s="78" t="s">
        <v>584</v>
      </c>
      <c r="C525" s="81">
        <v>3000.0082644628101</v>
      </c>
    </row>
    <row r="526" spans="1:3" s="77" customFormat="1" x14ac:dyDescent="0.35">
      <c r="A526" s="77" t="s">
        <v>507</v>
      </c>
      <c r="B526" s="78" t="s">
        <v>584</v>
      </c>
      <c r="C526" s="81">
        <v>3970.7438016528931</v>
      </c>
    </row>
    <row r="527" spans="1:3" s="77" customFormat="1" x14ac:dyDescent="0.35">
      <c r="A527" s="77" t="s">
        <v>518</v>
      </c>
      <c r="B527" s="80" t="s">
        <v>584</v>
      </c>
      <c r="C527" s="81">
        <v>1040.4710743801654</v>
      </c>
    </row>
    <row r="528" spans="1:3" s="77" customFormat="1" x14ac:dyDescent="0.35">
      <c r="A528" s="77" t="s">
        <v>507</v>
      </c>
      <c r="B528" s="80" t="s">
        <v>584</v>
      </c>
      <c r="C528" s="82">
        <v>1525.6694214876034</v>
      </c>
    </row>
    <row r="529" spans="1:3" s="77" customFormat="1" x14ac:dyDescent="0.35">
      <c r="A529" s="77" t="s">
        <v>507</v>
      </c>
      <c r="B529" s="80" t="s">
        <v>584</v>
      </c>
      <c r="C529" s="82">
        <v>1569.4214876033059</v>
      </c>
    </row>
    <row r="530" spans="1:3" s="77" customFormat="1" x14ac:dyDescent="0.35">
      <c r="A530" s="77" t="s">
        <v>518</v>
      </c>
      <c r="B530" s="80" t="s">
        <v>584</v>
      </c>
      <c r="C530" s="81">
        <v>746.80991735537191</v>
      </c>
    </row>
    <row r="531" spans="1:3" s="77" customFormat="1" x14ac:dyDescent="0.35">
      <c r="A531" s="77" t="s">
        <v>518</v>
      </c>
      <c r="B531" s="80" t="s">
        <v>584</v>
      </c>
      <c r="C531" s="81">
        <v>934.76859504132233</v>
      </c>
    </row>
    <row r="532" spans="1:3" s="77" customFormat="1" x14ac:dyDescent="0.35">
      <c r="A532" s="77" t="s">
        <v>507</v>
      </c>
      <c r="B532" s="80" t="s">
        <v>585</v>
      </c>
      <c r="C532" s="82">
        <v>275.38016528925618</v>
      </c>
    </row>
    <row r="533" spans="1:3" s="77" customFormat="1" x14ac:dyDescent="0.35">
      <c r="A533" s="77" t="s">
        <v>507</v>
      </c>
      <c r="B533" s="78" t="s">
        <v>586</v>
      </c>
      <c r="C533" s="79">
        <v>871.99999999999989</v>
      </c>
    </row>
    <row r="534" spans="1:3" s="77" customFormat="1" x14ac:dyDescent="0.35">
      <c r="A534" s="77" t="s">
        <v>507</v>
      </c>
      <c r="B534" s="78" t="s">
        <v>586</v>
      </c>
      <c r="C534" s="79">
        <v>1039.9834710743803</v>
      </c>
    </row>
    <row r="535" spans="1:3" s="77" customFormat="1" x14ac:dyDescent="0.35">
      <c r="A535" s="77" t="s">
        <v>507</v>
      </c>
      <c r="B535" s="78" t="s">
        <v>586</v>
      </c>
      <c r="C535" s="79">
        <v>253.10743801652893</v>
      </c>
    </row>
    <row r="536" spans="1:3" s="77" customFormat="1" x14ac:dyDescent="0.35">
      <c r="A536" s="77" t="s">
        <v>507</v>
      </c>
      <c r="B536" s="78" t="s">
        <v>586</v>
      </c>
      <c r="C536" s="79">
        <v>241.49586776859502</v>
      </c>
    </row>
    <row r="537" spans="1:3" s="77" customFormat="1" x14ac:dyDescent="0.35">
      <c r="A537" s="77" t="s">
        <v>507</v>
      </c>
      <c r="B537" s="78" t="s">
        <v>586</v>
      </c>
      <c r="C537" s="81">
        <v>525.33057851239664</v>
      </c>
    </row>
    <row r="538" spans="1:3" s="77" customFormat="1" x14ac:dyDescent="0.35">
      <c r="A538" s="77" t="s">
        <v>507</v>
      </c>
      <c r="B538" s="80" t="s">
        <v>586</v>
      </c>
      <c r="C538" s="81">
        <v>2814.7603305785124</v>
      </c>
    </row>
    <row r="539" spans="1:3" s="77" customFormat="1" x14ac:dyDescent="0.35">
      <c r="A539" s="77" t="s">
        <v>507</v>
      </c>
      <c r="B539" s="80" t="s">
        <v>586</v>
      </c>
      <c r="C539" s="81">
        <v>334.07438016528926</v>
      </c>
    </row>
    <row r="540" spans="1:3" s="77" customFormat="1" x14ac:dyDescent="0.35">
      <c r="A540" s="77" t="s">
        <v>507</v>
      </c>
      <c r="B540" s="80" t="s">
        <v>586</v>
      </c>
      <c r="C540" s="82">
        <v>872.55371900826447</v>
      </c>
    </row>
    <row r="541" spans="1:3" s="77" customFormat="1" x14ac:dyDescent="0.35">
      <c r="A541" s="77" t="s">
        <v>527</v>
      </c>
      <c r="B541" s="78" t="s">
        <v>587</v>
      </c>
      <c r="C541" s="79">
        <v>272.67768595041321</v>
      </c>
    </row>
    <row r="542" spans="1:3" s="77" customFormat="1" x14ac:dyDescent="0.35">
      <c r="A542" s="77" t="s">
        <v>527</v>
      </c>
      <c r="B542" s="78" t="s">
        <v>587</v>
      </c>
      <c r="C542" s="79">
        <v>525.60330578512401</v>
      </c>
    </row>
    <row r="543" spans="1:3" s="77" customFormat="1" x14ac:dyDescent="0.35">
      <c r="A543" s="77" t="s">
        <v>527</v>
      </c>
      <c r="B543" s="78" t="s">
        <v>587</v>
      </c>
      <c r="C543" s="79">
        <v>1692.1239669421489</v>
      </c>
    </row>
    <row r="544" spans="1:3" s="77" customFormat="1" x14ac:dyDescent="0.35">
      <c r="A544" s="77" t="s">
        <v>527</v>
      </c>
      <c r="B544" s="78" t="s">
        <v>587</v>
      </c>
      <c r="C544" s="79">
        <v>3305.7851239669421</v>
      </c>
    </row>
    <row r="545" spans="1:3" s="77" customFormat="1" x14ac:dyDescent="0.35">
      <c r="A545" s="77" t="s">
        <v>527</v>
      </c>
      <c r="B545" s="80" t="s">
        <v>587</v>
      </c>
      <c r="C545" s="81">
        <v>3284.5019834710747</v>
      </c>
    </row>
    <row r="546" spans="1:3" s="77" customFormat="1" x14ac:dyDescent="0.35">
      <c r="A546" s="77" t="s">
        <v>507</v>
      </c>
      <c r="B546" s="78" t="s">
        <v>588</v>
      </c>
      <c r="C546" s="79">
        <v>299.38016528925618</v>
      </c>
    </row>
    <row r="547" spans="1:3" s="77" customFormat="1" x14ac:dyDescent="0.35">
      <c r="A547" s="77" t="s">
        <v>507</v>
      </c>
      <c r="B547" s="78" t="s">
        <v>588</v>
      </c>
      <c r="C547" s="79">
        <v>477.36363636363637</v>
      </c>
    </row>
    <row r="548" spans="1:3" s="77" customFormat="1" x14ac:dyDescent="0.35">
      <c r="A548" s="77" t="s">
        <v>507</v>
      </c>
      <c r="B548" s="78" t="s">
        <v>588</v>
      </c>
      <c r="C548" s="79">
        <v>202.21487603305786</v>
      </c>
    </row>
    <row r="549" spans="1:3" s="77" customFormat="1" x14ac:dyDescent="0.35">
      <c r="A549" s="77" t="s">
        <v>507</v>
      </c>
      <c r="B549" s="78" t="s">
        <v>588</v>
      </c>
      <c r="C549" s="79">
        <v>220.91735537190084</v>
      </c>
    </row>
    <row r="550" spans="1:3" s="77" customFormat="1" x14ac:dyDescent="0.35">
      <c r="A550" s="77" t="s">
        <v>507</v>
      </c>
      <c r="B550" s="78" t="s">
        <v>588</v>
      </c>
      <c r="C550" s="81">
        <v>47.041322314049587</v>
      </c>
    </row>
    <row r="551" spans="1:3" s="77" customFormat="1" x14ac:dyDescent="0.35">
      <c r="A551" s="77" t="s">
        <v>507</v>
      </c>
      <c r="B551" s="78" t="s">
        <v>588</v>
      </c>
      <c r="C551" s="81">
        <v>39.272727272727273</v>
      </c>
    </row>
    <row r="552" spans="1:3" s="77" customFormat="1" x14ac:dyDescent="0.35">
      <c r="A552" s="77" t="s">
        <v>507</v>
      </c>
      <c r="B552" s="78" t="s">
        <v>588</v>
      </c>
      <c r="C552" s="81">
        <v>248</v>
      </c>
    </row>
    <row r="553" spans="1:3" s="77" customFormat="1" x14ac:dyDescent="0.35">
      <c r="A553" s="77" t="s">
        <v>507</v>
      </c>
      <c r="B553" s="78" t="s">
        <v>588</v>
      </c>
      <c r="C553" s="81">
        <v>122.60330578512396</v>
      </c>
    </row>
    <row r="554" spans="1:3" s="77" customFormat="1" x14ac:dyDescent="0.35">
      <c r="A554" s="77" t="s">
        <v>507</v>
      </c>
      <c r="B554" s="78" t="s">
        <v>588</v>
      </c>
      <c r="C554" s="81">
        <v>511.31404958677695</v>
      </c>
    </row>
    <row r="555" spans="1:3" s="77" customFormat="1" x14ac:dyDescent="0.35">
      <c r="A555" s="77" t="s">
        <v>507</v>
      </c>
      <c r="B555" s="78" t="s">
        <v>588</v>
      </c>
      <c r="C555" s="81">
        <v>763.24793388429748</v>
      </c>
    </row>
    <row r="556" spans="1:3" s="77" customFormat="1" x14ac:dyDescent="0.35">
      <c r="A556" s="77" t="s">
        <v>507</v>
      </c>
      <c r="B556" s="80" t="s">
        <v>588</v>
      </c>
      <c r="C556" s="81">
        <v>157.50413223140498</v>
      </c>
    </row>
    <row r="557" spans="1:3" s="77" customFormat="1" x14ac:dyDescent="0.35">
      <c r="A557" s="77" t="s">
        <v>507</v>
      </c>
      <c r="B557" s="80" t="s">
        <v>588</v>
      </c>
      <c r="C557" s="81">
        <v>157.91735537190084</v>
      </c>
    </row>
    <row r="558" spans="1:3" s="77" customFormat="1" x14ac:dyDescent="0.35">
      <c r="A558" s="77" t="s">
        <v>507</v>
      </c>
      <c r="B558" s="80" t="s">
        <v>588</v>
      </c>
      <c r="C558" s="81">
        <v>511.31404958677695</v>
      </c>
    </row>
    <row r="559" spans="1:3" s="77" customFormat="1" x14ac:dyDescent="0.35">
      <c r="A559" s="77" t="s">
        <v>507</v>
      </c>
      <c r="B559" s="80" t="s">
        <v>588</v>
      </c>
      <c r="C559" s="82">
        <v>116.04132231404959</v>
      </c>
    </row>
    <row r="560" spans="1:3" s="77" customFormat="1" x14ac:dyDescent="0.35">
      <c r="A560" s="77" t="s">
        <v>507</v>
      </c>
      <c r="B560" s="80" t="s">
        <v>589</v>
      </c>
      <c r="C560" s="82">
        <v>22.768595041322314</v>
      </c>
    </row>
    <row r="561" spans="1:3" s="77" customFormat="1" x14ac:dyDescent="0.35">
      <c r="A561" s="77" t="s">
        <v>527</v>
      </c>
      <c r="B561" s="80" t="s">
        <v>590</v>
      </c>
      <c r="C561" s="82">
        <v>111.74380165289257</v>
      </c>
    </row>
    <row r="562" spans="1:3" s="77" customFormat="1" x14ac:dyDescent="0.35">
      <c r="A562" s="77" t="s">
        <v>518</v>
      </c>
      <c r="B562" s="80" t="s">
        <v>591</v>
      </c>
      <c r="C562" s="82">
        <v>72</v>
      </c>
    </row>
    <row r="563" spans="1:3" s="77" customFormat="1" x14ac:dyDescent="0.35">
      <c r="A563" s="77" t="s">
        <v>518</v>
      </c>
      <c r="B563" s="78" t="s">
        <v>442</v>
      </c>
      <c r="C563" s="81">
        <v>187.75206611570249</v>
      </c>
    </row>
    <row r="564" spans="1:3" s="77" customFormat="1" x14ac:dyDescent="0.35">
      <c r="A564" s="77" t="s">
        <v>507</v>
      </c>
      <c r="B564" s="78" t="s">
        <v>452</v>
      </c>
      <c r="C564" s="81">
        <v>290.39669421487605</v>
      </c>
    </row>
    <row r="565" spans="1:3" s="77" customFormat="1" x14ac:dyDescent="0.35">
      <c r="A565" s="77" t="s">
        <v>507</v>
      </c>
      <c r="B565" s="78" t="s">
        <v>452</v>
      </c>
      <c r="C565" s="81">
        <v>259.801652892562</v>
      </c>
    </row>
    <row r="566" spans="1:3" s="77" customFormat="1" x14ac:dyDescent="0.35">
      <c r="A566" s="77" t="s">
        <v>507</v>
      </c>
      <c r="B566" s="80" t="s">
        <v>452</v>
      </c>
      <c r="C566" s="82">
        <v>925</v>
      </c>
    </row>
    <row r="567" spans="1:3" s="77" customFormat="1" x14ac:dyDescent="0.35">
      <c r="A567" s="77" t="s">
        <v>507</v>
      </c>
      <c r="B567" s="80" t="s">
        <v>452</v>
      </c>
      <c r="C567" s="81">
        <v>198.75206611570249</v>
      </c>
    </row>
    <row r="568" spans="1:3" s="77" customFormat="1" x14ac:dyDescent="0.35">
      <c r="A568" s="77" t="s">
        <v>507</v>
      </c>
      <c r="B568" s="78" t="s">
        <v>592</v>
      </c>
      <c r="C568" s="79">
        <v>4909.090909090909</v>
      </c>
    </row>
    <row r="569" spans="1:3" s="77" customFormat="1" x14ac:dyDescent="0.35">
      <c r="A569" s="77" t="s">
        <v>518</v>
      </c>
      <c r="B569" s="80" t="s">
        <v>593</v>
      </c>
      <c r="C569" s="82">
        <v>2080</v>
      </c>
    </row>
    <row r="570" spans="1:3" s="77" customFormat="1" x14ac:dyDescent="0.35">
      <c r="A570" s="77" t="s">
        <v>507</v>
      </c>
      <c r="B570" s="83" t="s">
        <v>594</v>
      </c>
      <c r="C570" s="79">
        <v>1008.297520661157</v>
      </c>
    </row>
    <row r="571" spans="1:3" s="77" customFormat="1" x14ac:dyDescent="0.35">
      <c r="A571" s="77" t="s">
        <v>507</v>
      </c>
      <c r="B571" s="83" t="s">
        <v>594</v>
      </c>
      <c r="C571" s="79">
        <v>1339.3553719008264</v>
      </c>
    </row>
    <row r="572" spans="1:3" s="77" customFormat="1" x14ac:dyDescent="0.35">
      <c r="A572" s="77" t="s">
        <v>507</v>
      </c>
      <c r="B572" s="78" t="s">
        <v>594</v>
      </c>
      <c r="C572" s="79">
        <v>1169.206611570248</v>
      </c>
    </row>
    <row r="573" spans="1:3" s="77" customFormat="1" x14ac:dyDescent="0.35">
      <c r="A573" s="77" t="s">
        <v>507</v>
      </c>
      <c r="B573" s="78" t="s">
        <v>594</v>
      </c>
      <c r="C573" s="81">
        <v>960.37190082644622</v>
      </c>
    </row>
    <row r="574" spans="1:3" s="77" customFormat="1" x14ac:dyDescent="0.35">
      <c r="A574" s="77" t="s">
        <v>507</v>
      </c>
      <c r="B574" s="78" t="s">
        <v>594</v>
      </c>
      <c r="C574" s="81">
        <v>1022.8181818181818</v>
      </c>
    </row>
    <row r="575" spans="1:3" s="77" customFormat="1" x14ac:dyDescent="0.35">
      <c r="A575" s="77" t="s">
        <v>507</v>
      </c>
      <c r="B575" s="78" t="s">
        <v>594</v>
      </c>
      <c r="C575" s="81">
        <v>568.03305785123973</v>
      </c>
    </row>
    <row r="576" spans="1:3" s="77" customFormat="1" x14ac:dyDescent="0.35">
      <c r="A576" s="77" t="s">
        <v>507</v>
      </c>
      <c r="B576" s="80" t="s">
        <v>594</v>
      </c>
      <c r="C576" s="82">
        <v>1217.793388429752</v>
      </c>
    </row>
    <row r="577" spans="1:3" s="77" customFormat="1" x14ac:dyDescent="0.35">
      <c r="A577" s="77" t="s">
        <v>507</v>
      </c>
      <c r="B577" s="78" t="s">
        <v>595</v>
      </c>
      <c r="C577" s="81">
        <v>150.77685950413223</v>
      </c>
    </row>
    <row r="578" spans="1:3" s="77" customFormat="1" x14ac:dyDescent="0.35">
      <c r="A578" s="77" t="s">
        <v>507</v>
      </c>
      <c r="B578" s="78" t="s">
        <v>596</v>
      </c>
      <c r="C578" s="81">
        <v>68.504132231404967</v>
      </c>
    </row>
    <row r="579" spans="1:3" s="77" customFormat="1" x14ac:dyDescent="0.35">
      <c r="A579" s="77" t="s">
        <v>507</v>
      </c>
      <c r="B579" s="78" t="s">
        <v>597</v>
      </c>
      <c r="C579" s="79">
        <v>32.909090909090914</v>
      </c>
    </row>
    <row r="580" spans="1:3" s="77" customFormat="1" x14ac:dyDescent="0.35">
      <c r="A580" s="77" t="s">
        <v>507</v>
      </c>
      <c r="B580" s="78" t="s">
        <v>597</v>
      </c>
      <c r="C580" s="79">
        <v>327.09917355371903</v>
      </c>
    </row>
    <row r="581" spans="1:3" s="77" customFormat="1" x14ac:dyDescent="0.35">
      <c r="A581" s="77" t="s">
        <v>507</v>
      </c>
      <c r="B581" s="78" t="s">
        <v>597</v>
      </c>
      <c r="C581" s="79">
        <v>296.19008264462809</v>
      </c>
    </row>
    <row r="582" spans="1:3" s="77" customFormat="1" x14ac:dyDescent="0.35">
      <c r="A582" s="77" t="s">
        <v>507</v>
      </c>
      <c r="B582" s="78" t="s">
        <v>598</v>
      </c>
      <c r="C582" s="79">
        <v>397.23966942148763</v>
      </c>
    </row>
    <row r="583" spans="1:3" s="77" customFormat="1" x14ac:dyDescent="0.35">
      <c r="A583" s="77" t="s">
        <v>507</v>
      </c>
      <c r="B583" s="78" t="s">
        <v>599</v>
      </c>
      <c r="C583" s="79">
        <v>1497.6033057851239</v>
      </c>
    </row>
    <row r="584" spans="1:3" s="77" customFormat="1" x14ac:dyDescent="0.35">
      <c r="A584" s="77" t="s">
        <v>507</v>
      </c>
      <c r="B584" s="80" t="s">
        <v>599</v>
      </c>
      <c r="C584" s="81">
        <v>1497.6033057851239</v>
      </c>
    </row>
    <row r="585" spans="1:3" s="77" customFormat="1" x14ac:dyDescent="0.35">
      <c r="A585" s="77" t="s">
        <v>518</v>
      </c>
      <c r="B585" s="80" t="s">
        <v>600</v>
      </c>
      <c r="C585" s="81">
        <v>2039.8512396694214</v>
      </c>
    </row>
    <row r="586" spans="1:3" s="77" customFormat="1" x14ac:dyDescent="0.35">
      <c r="A586" s="77" t="s">
        <v>507</v>
      </c>
      <c r="B586" s="80" t="s">
        <v>601</v>
      </c>
      <c r="C586" s="81">
        <v>611.32231404958679</v>
      </c>
    </row>
    <row r="587" spans="1:3" s="77" customFormat="1" x14ac:dyDescent="0.35">
      <c r="A587" s="77" t="s">
        <v>507</v>
      </c>
      <c r="B587" s="78" t="s">
        <v>602</v>
      </c>
      <c r="C587" s="81">
        <v>45.942148760330582</v>
      </c>
    </row>
    <row r="588" spans="1:3" s="77" customFormat="1" x14ac:dyDescent="0.35">
      <c r="A588" s="77" t="s">
        <v>507</v>
      </c>
      <c r="B588" s="80" t="s">
        <v>603</v>
      </c>
      <c r="C588" s="82">
        <v>185.12396694214877</v>
      </c>
    </row>
    <row r="589" spans="1:3" s="77" customFormat="1" x14ac:dyDescent="0.35">
      <c r="A589" s="77" t="s">
        <v>527</v>
      </c>
      <c r="B589" s="78" t="s">
        <v>604</v>
      </c>
      <c r="C589" s="79">
        <v>1318.1818181818182</v>
      </c>
    </row>
    <row r="590" spans="1:3" s="77" customFormat="1" x14ac:dyDescent="0.35">
      <c r="A590" s="77" t="s">
        <v>527</v>
      </c>
      <c r="B590" s="78" t="s">
        <v>604</v>
      </c>
      <c r="C590" s="79">
        <v>970.00000000000011</v>
      </c>
    </row>
    <row r="591" spans="1:3" s="77" customFormat="1" x14ac:dyDescent="0.35">
      <c r="A591" s="77" t="s">
        <v>527</v>
      </c>
      <c r="B591" s="78" t="s">
        <v>604</v>
      </c>
      <c r="C591" s="79">
        <v>435.00000000000006</v>
      </c>
    </row>
    <row r="592" spans="1:3" s="77" customFormat="1" x14ac:dyDescent="0.35">
      <c r="A592" s="77" t="s">
        <v>527</v>
      </c>
      <c r="B592" s="78" t="s">
        <v>604</v>
      </c>
      <c r="C592" s="79">
        <v>777.04132231404958</v>
      </c>
    </row>
    <row r="593" spans="1:3" s="77" customFormat="1" x14ac:dyDescent="0.35">
      <c r="A593" s="77" t="s">
        <v>527</v>
      </c>
      <c r="B593" s="80" t="s">
        <v>604</v>
      </c>
      <c r="C593" s="82">
        <v>858.51239669421489</v>
      </c>
    </row>
    <row r="594" spans="1:3" s="77" customFormat="1" x14ac:dyDescent="0.35">
      <c r="A594" s="77" t="s">
        <v>527</v>
      </c>
      <c r="B594" s="80" t="s">
        <v>604</v>
      </c>
      <c r="C594" s="82">
        <v>452.90909090909093</v>
      </c>
    </row>
    <row r="595" spans="1:3" s="77" customFormat="1" x14ac:dyDescent="0.35">
      <c r="A595" s="77" t="s">
        <v>527</v>
      </c>
      <c r="B595" s="80" t="s">
        <v>604</v>
      </c>
      <c r="C595" s="81">
        <v>1965.8181818181818</v>
      </c>
    </row>
    <row r="596" spans="1:3" s="77" customFormat="1" x14ac:dyDescent="0.35">
      <c r="A596" s="77" t="s">
        <v>507</v>
      </c>
      <c r="B596" s="80" t="s">
        <v>605</v>
      </c>
      <c r="C596" s="81">
        <v>260</v>
      </c>
    </row>
    <row r="597" spans="1:3" s="77" customFormat="1" x14ac:dyDescent="0.35">
      <c r="A597" s="77" t="s">
        <v>507</v>
      </c>
      <c r="B597" s="78" t="s">
        <v>606</v>
      </c>
      <c r="C597" s="81">
        <v>128</v>
      </c>
    </row>
    <row r="598" spans="1:3" s="77" customFormat="1" x14ac:dyDescent="0.35">
      <c r="A598" s="77" t="s">
        <v>507</v>
      </c>
      <c r="B598" s="78" t="s">
        <v>440</v>
      </c>
      <c r="C598" s="79">
        <v>4860.8760330578516</v>
      </c>
    </row>
    <row r="599" spans="1:3" s="77" customFormat="1" x14ac:dyDescent="0.35">
      <c r="A599" s="77" t="s">
        <v>518</v>
      </c>
      <c r="B599" s="78" t="s">
        <v>607</v>
      </c>
      <c r="C599" s="81">
        <v>743.80165289256206</v>
      </c>
    </row>
    <row r="600" spans="1:3" s="77" customFormat="1" x14ac:dyDescent="0.35">
      <c r="A600" s="77" t="s">
        <v>518</v>
      </c>
      <c r="B600" s="78" t="s">
        <v>608</v>
      </c>
      <c r="C600" s="81">
        <v>519.93388429752065</v>
      </c>
    </row>
    <row r="601" spans="1:3" s="77" customFormat="1" x14ac:dyDescent="0.35">
      <c r="A601" s="77" t="s">
        <v>518</v>
      </c>
      <c r="B601" s="78" t="s">
        <v>608</v>
      </c>
      <c r="C601" s="81">
        <v>3400</v>
      </c>
    </row>
    <row r="602" spans="1:3" s="77" customFormat="1" x14ac:dyDescent="0.35">
      <c r="A602" s="77" t="s">
        <v>518</v>
      </c>
      <c r="B602" s="78" t="s">
        <v>608</v>
      </c>
      <c r="C602" s="81">
        <v>1850.413223140496</v>
      </c>
    </row>
    <row r="603" spans="1:3" s="77" customFormat="1" x14ac:dyDescent="0.35">
      <c r="A603" s="77" t="s">
        <v>518</v>
      </c>
      <c r="B603" s="80" t="s">
        <v>608</v>
      </c>
      <c r="C603" s="81">
        <v>225</v>
      </c>
    </row>
    <row r="604" spans="1:3" s="77" customFormat="1" x14ac:dyDescent="0.35">
      <c r="A604" s="77" t="s">
        <v>507</v>
      </c>
      <c r="B604" s="78" t="s">
        <v>609</v>
      </c>
      <c r="C604" s="79">
        <v>1290.4793388429753</v>
      </c>
    </row>
    <row r="605" spans="1:3" s="77" customFormat="1" x14ac:dyDescent="0.35">
      <c r="A605" s="77" t="s">
        <v>507</v>
      </c>
      <c r="B605" s="78" t="s">
        <v>609</v>
      </c>
      <c r="C605" s="79">
        <v>134.42148760330579</v>
      </c>
    </row>
    <row r="606" spans="1:3" s="77" customFormat="1" x14ac:dyDescent="0.35">
      <c r="A606" s="77" t="s">
        <v>507</v>
      </c>
      <c r="B606" s="78" t="s">
        <v>609</v>
      </c>
      <c r="C606" s="81">
        <v>348.6611570247934</v>
      </c>
    </row>
    <row r="607" spans="1:3" s="77" customFormat="1" x14ac:dyDescent="0.35">
      <c r="A607" s="77" t="s">
        <v>507</v>
      </c>
      <c r="B607" s="78" t="s">
        <v>609</v>
      </c>
      <c r="C607" s="81">
        <v>718.67768595041321</v>
      </c>
    </row>
    <row r="608" spans="1:3" s="77" customFormat="1" x14ac:dyDescent="0.35">
      <c r="A608" s="77" t="s">
        <v>507</v>
      </c>
      <c r="B608" s="78" t="s">
        <v>609</v>
      </c>
      <c r="C608" s="81">
        <v>92.75206611570249</v>
      </c>
    </row>
    <row r="609" spans="1:3" s="77" customFormat="1" x14ac:dyDescent="0.35">
      <c r="A609" s="77" t="s">
        <v>507</v>
      </c>
      <c r="B609" s="78" t="s">
        <v>609</v>
      </c>
      <c r="C609" s="81">
        <v>183.98347107438016</v>
      </c>
    </row>
    <row r="610" spans="1:3" s="77" customFormat="1" x14ac:dyDescent="0.35">
      <c r="A610" s="77" t="s">
        <v>507</v>
      </c>
      <c r="B610" s="78" t="s">
        <v>609</v>
      </c>
      <c r="C610" s="81">
        <v>228.6942148760331</v>
      </c>
    </row>
    <row r="611" spans="1:3" s="77" customFormat="1" x14ac:dyDescent="0.35">
      <c r="A611" s="77" t="s">
        <v>507</v>
      </c>
      <c r="B611" s="78" t="s">
        <v>609</v>
      </c>
      <c r="C611" s="81">
        <v>886.56198347107443</v>
      </c>
    </row>
    <row r="612" spans="1:3" s="77" customFormat="1" x14ac:dyDescent="0.35">
      <c r="A612" s="77" t="s">
        <v>507</v>
      </c>
      <c r="B612" s="80" t="s">
        <v>609</v>
      </c>
      <c r="C612" s="81">
        <v>284.0082644628099</v>
      </c>
    </row>
    <row r="613" spans="1:3" s="77" customFormat="1" x14ac:dyDescent="0.35">
      <c r="A613" s="77" t="s">
        <v>507</v>
      </c>
      <c r="B613" s="80" t="s">
        <v>609</v>
      </c>
      <c r="C613" s="81">
        <v>101.17355371900827</v>
      </c>
    </row>
    <row r="614" spans="1:3" s="77" customFormat="1" x14ac:dyDescent="0.35">
      <c r="A614" s="77" t="s">
        <v>507</v>
      </c>
      <c r="B614" s="80" t="s">
        <v>609</v>
      </c>
      <c r="C614" s="81">
        <v>2191.3140495867769</v>
      </c>
    </row>
    <row r="615" spans="1:3" s="77" customFormat="1" x14ac:dyDescent="0.35">
      <c r="A615" s="77" t="s">
        <v>507</v>
      </c>
      <c r="B615" s="80" t="s">
        <v>609</v>
      </c>
      <c r="C615" s="81">
        <v>498.68595041322311</v>
      </c>
    </row>
    <row r="616" spans="1:3" s="77" customFormat="1" x14ac:dyDescent="0.35">
      <c r="A616" s="77" t="s">
        <v>507</v>
      </c>
      <c r="B616" s="80" t="s">
        <v>609</v>
      </c>
      <c r="C616" s="82">
        <v>24.677685950413224</v>
      </c>
    </row>
    <row r="617" spans="1:3" s="77" customFormat="1" x14ac:dyDescent="0.35">
      <c r="A617" s="77" t="s">
        <v>507</v>
      </c>
      <c r="B617" s="80" t="s">
        <v>609</v>
      </c>
      <c r="C617" s="82">
        <v>1974.6776859504134</v>
      </c>
    </row>
    <row r="618" spans="1:3" s="77" customFormat="1" x14ac:dyDescent="0.35">
      <c r="A618" s="77" t="s">
        <v>507</v>
      </c>
      <c r="B618" s="80" t="s">
        <v>609</v>
      </c>
      <c r="C618" s="82">
        <v>1887.7520661157023</v>
      </c>
    </row>
    <row r="619" spans="1:3" s="77" customFormat="1" x14ac:dyDescent="0.35">
      <c r="A619" s="77" t="s">
        <v>507</v>
      </c>
      <c r="B619" s="78" t="s">
        <v>610</v>
      </c>
      <c r="C619" s="79">
        <v>126.24793388429752</v>
      </c>
    </row>
    <row r="620" spans="1:3" s="77" customFormat="1" x14ac:dyDescent="0.35">
      <c r="A620" s="77" t="s">
        <v>507</v>
      </c>
      <c r="B620" s="78" t="s">
        <v>610</v>
      </c>
      <c r="C620" s="79">
        <v>12.107438016528926</v>
      </c>
    </row>
    <row r="621" spans="1:3" s="77" customFormat="1" x14ac:dyDescent="0.35">
      <c r="A621" s="77" t="s">
        <v>507</v>
      </c>
      <c r="B621" s="78" t="s">
        <v>610</v>
      </c>
      <c r="C621" s="79">
        <v>301.60330578512395</v>
      </c>
    </row>
    <row r="622" spans="1:3" s="77" customFormat="1" x14ac:dyDescent="0.35">
      <c r="A622" s="77" t="s">
        <v>507</v>
      </c>
      <c r="B622" s="78" t="s">
        <v>610</v>
      </c>
      <c r="C622" s="79">
        <v>377.17355371900828</v>
      </c>
    </row>
    <row r="623" spans="1:3" s="77" customFormat="1" x14ac:dyDescent="0.35">
      <c r="A623" s="77" t="s">
        <v>507</v>
      </c>
      <c r="B623" s="78" t="s">
        <v>610</v>
      </c>
      <c r="C623" s="79">
        <v>108.19008264462811</v>
      </c>
    </row>
    <row r="624" spans="1:3" s="77" customFormat="1" x14ac:dyDescent="0.35">
      <c r="A624" s="77" t="s">
        <v>507</v>
      </c>
      <c r="B624" s="78" t="s">
        <v>610</v>
      </c>
      <c r="C624" s="79">
        <v>797.63636363636363</v>
      </c>
    </row>
    <row r="625" spans="1:3" s="77" customFormat="1" x14ac:dyDescent="0.35">
      <c r="A625" s="77" t="s">
        <v>507</v>
      </c>
      <c r="B625" s="78" t="s">
        <v>610</v>
      </c>
      <c r="C625" s="81">
        <v>797.63636363636363</v>
      </c>
    </row>
    <row r="626" spans="1:3" s="77" customFormat="1" x14ac:dyDescent="0.35">
      <c r="A626" s="77" t="s">
        <v>507</v>
      </c>
      <c r="B626" s="78" t="s">
        <v>610</v>
      </c>
      <c r="C626" s="81">
        <v>460.08264462809922</v>
      </c>
    </row>
    <row r="627" spans="1:3" s="77" customFormat="1" x14ac:dyDescent="0.35">
      <c r="A627" s="77" t="s">
        <v>507</v>
      </c>
      <c r="B627" s="78" t="s">
        <v>610</v>
      </c>
      <c r="C627" s="81">
        <v>257.40495867768595</v>
      </c>
    </row>
    <row r="628" spans="1:3" s="77" customFormat="1" x14ac:dyDescent="0.35">
      <c r="A628" s="77" t="s">
        <v>507</v>
      </c>
      <c r="B628" s="78" t="s">
        <v>610</v>
      </c>
      <c r="C628" s="81">
        <v>55.297520661157023</v>
      </c>
    </row>
    <row r="629" spans="1:3" s="77" customFormat="1" x14ac:dyDescent="0.35">
      <c r="A629" s="77" t="s">
        <v>507</v>
      </c>
      <c r="B629" s="78" t="s">
        <v>610</v>
      </c>
      <c r="C629" s="81">
        <v>48</v>
      </c>
    </row>
    <row r="630" spans="1:3" s="77" customFormat="1" x14ac:dyDescent="0.35">
      <c r="A630" s="77" t="s">
        <v>507</v>
      </c>
      <c r="B630" s="78" t="s">
        <v>610</v>
      </c>
      <c r="C630" s="81">
        <v>219.60330578512401</v>
      </c>
    </row>
    <row r="631" spans="1:3" s="77" customFormat="1" x14ac:dyDescent="0.35">
      <c r="A631" s="77" t="s">
        <v>507</v>
      </c>
      <c r="B631" s="78" t="s">
        <v>610</v>
      </c>
      <c r="C631" s="81">
        <v>112.69421487603307</v>
      </c>
    </row>
    <row r="632" spans="1:3" s="77" customFormat="1" x14ac:dyDescent="0.35">
      <c r="A632" s="77" t="s">
        <v>507</v>
      </c>
      <c r="B632" s="80" t="s">
        <v>610</v>
      </c>
      <c r="C632" s="82">
        <v>1040.7520661157025</v>
      </c>
    </row>
    <row r="633" spans="1:3" s="77" customFormat="1" x14ac:dyDescent="0.35">
      <c r="A633" s="77" t="s">
        <v>507</v>
      </c>
      <c r="B633" s="80" t="s">
        <v>610</v>
      </c>
      <c r="C633" s="82">
        <v>849.47933884297515</v>
      </c>
    </row>
    <row r="634" spans="1:3" s="77" customFormat="1" x14ac:dyDescent="0.35">
      <c r="A634" s="77" t="s">
        <v>507</v>
      </c>
      <c r="B634" s="80" t="s">
        <v>610</v>
      </c>
      <c r="C634" s="82">
        <v>206.52066115702479</v>
      </c>
    </row>
    <row r="635" spans="1:3" s="77" customFormat="1" x14ac:dyDescent="0.35">
      <c r="A635" s="77" t="s">
        <v>507</v>
      </c>
      <c r="B635" s="78" t="s">
        <v>611</v>
      </c>
      <c r="C635" s="81">
        <v>1833.586776859504</v>
      </c>
    </row>
    <row r="636" spans="1:3" s="77" customFormat="1" x14ac:dyDescent="0.35">
      <c r="A636" s="77" t="s">
        <v>507</v>
      </c>
      <c r="B636" s="78" t="s">
        <v>612</v>
      </c>
      <c r="C636" s="79">
        <v>279</v>
      </c>
    </row>
    <row r="637" spans="1:3" s="77" customFormat="1" x14ac:dyDescent="0.35">
      <c r="A637" s="77" t="s">
        <v>507</v>
      </c>
      <c r="B637" s="78" t="s">
        <v>612</v>
      </c>
      <c r="C637" s="79">
        <v>140</v>
      </c>
    </row>
    <row r="638" spans="1:3" s="77" customFormat="1" x14ac:dyDescent="0.35">
      <c r="A638" s="77" t="s">
        <v>507</v>
      </c>
      <c r="B638" s="80" t="s">
        <v>612</v>
      </c>
      <c r="C638" s="81">
        <v>310</v>
      </c>
    </row>
    <row r="639" spans="1:3" s="77" customFormat="1" x14ac:dyDescent="0.35">
      <c r="A639" s="77" t="s">
        <v>507</v>
      </c>
      <c r="B639" s="78" t="s">
        <v>613</v>
      </c>
      <c r="C639" s="81">
        <v>843.32231404958679</v>
      </c>
    </row>
    <row r="640" spans="1:3" s="77" customFormat="1" x14ac:dyDescent="0.35">
      <c r="A640" s="77" t="s">
        <v>507</v>
      </c>
      <c r="B640" s="78" t="s">
        <v>613</v>
      </c>
      <c r="C640" s="81">
        <v>736.58677685950408</v>
      </c>
    </row>
    <row r="641" spans="1:3" s="77" customFormat="1" x14ac:dyDescent="0.35">
      <c r="A641" s="77" t="s">
        <v>507</v>
      </c>
      <c r="B641" s="78" t="s">
        <v>613</v>
      </c>
      <c r="C641" s="81">
        <v>843.32231404958679</v>
      </c>
    </row>
    <row r="642" spans="1:3" s="77" customFormat="1" x14ac:dyDescent="0.35">
      <c r="A642" s="77" t="s">
        <v>518</v>
      </c>
      <c r="B642" s="78" t="s">
        <v>614</v>
      </c>
      <c r="C642" s="79">
        <v>826.44628099173553</v>
      </c>
    </row>
    <row r="643" spans="1:3" s="77" customFormat="1" x14ac:dyDescent="0.35">
      <c r="A643" s="77" t="s">
        <v>518</v>
      </c>
      <c r="B643" s="78" t="s">
        <v>614</v>
      </c>
      <c r="C643" s="81">
        <v>5785.1239669421493</v>
      </c>
    </row>
    <row r="644" spans="1:3" s="77" customFormat="1" x14ac:dyDescent="0.35">
      <c r="A644" s="77" t="s">
        <v>518</v>
      </c>
      <c r="B644" s="78" t="s">
        <v>614</v>
      </c>
      <c r="C644" s="81">
        <v>9917.3553719008269</v>
      </c>
    </row>
    <row r="645" spans="1:3" s="77" customFormat="1" x14ac:dyDescent="0.35">
      <c r="A645" s="77" t="s">
        <v>518</v>
      </c>
      <c r="B645" s="78" t="s">
        <v>614</v>
      </c>
      <c r="C645" s="81">
        <v>1168.0578512396694</v>
      </c>
    </row>
    <row r="646" spans="1:3" s="77" customFormat="1" x14ac:dyDescent="0.35">
      <c r="A646" s="77" t="s">
        <v>518</v>
      </c>
      <c r="B646" s="78" t="s">
        <v>614</v>
      </c>
      <c r="C646" s="81">
        <v>450.82644628099177</v>
      </c>
    </row>
    <row r="647" spans="1:3" s="77" customFormat="1" x14ac:dyDescent="0.35">
      <c r="A647" s="77" t="s">
        <v>507</v>
      </c>
      <c r="B647" s="80" t="s">
        <v>615</v>
      </c>
      <c r="C647" s="81">
        <v>770.00000000000011</v>
      </c>
    </row>
    <row r="648" spans="1:3" s="77" customFormat="1" x14ac:dyDescent="0.35">
      <c r="A648" s="77" t="s">
        <v>507</v>
      </c>
      <c r="B648" s="80" t="s">
        <v>616</v>
      </c>
      <c r="C648" s="81">
        <v>168</v>
      </c>
    </row>
    <row r="649" spans="1:3" s="77" customFormat="1" x14ac:dyDescent="0.35">
      <c r="A649" s="77" t="s">
        <v>527</v>
      </c>
      <c r="B649" s="80" t="s">
        <v>617</v>
      </c>
      <c r="C649" s="82">
        <v>1428.0991735537191</v>
      </c>
    </row>
    <row r="650" spans="1:3" s="77" customFormat="1" x14ac:dyDescent="0.35">
      <c r="A650" s="77" t="s">
        <v>507</v>
      </c>
      <c r="B650" s="78" t="s">
        <v>618</v>
      </c>
      <c r="C650" s="79">
        <v>424.65289256198349</v>
      </c>
    </row>
    <row r="651" spans="1:3" s="77" customFormat="1" x14ac:dyDescent="0.35">
      <c r="A651" s="77" t="s">
        <v>507</v>
      </c>
      <c r="B651" s="78" t="s">
        <v>618</v>
      </c>
      <c r="C651" s="79">
        <v>123.75206611570249</v>
      </c>
    </row>
    <row r="652" spans="1:3" s="77" customFormat="1" x14ac:dyDescent="0.35">
      <c r="A652" s="77" t="s">
        <v>507</v>
      </c>
      <c r="B652" s="78" t="s">
        <v>618</v>
      </c>
      <c r="C652" s="79">
        <v>1590.0000000000002</v>
      </c>
    </row>
    <row r="653" spans="1:3" s="77" customFormat="1" x14ac:dyDescent="0.35">
      <c r="A653" s="77" t="s">
        <v>507</v>
      </c>
      <c r="B653" s="78" t="s">
        <v>618</v>
      </c>
      <c r="C653" s="79">
        <v>1443.5867768595042</v>
      </c>
    </row>
    <row r="654" spans="1:3" s="77" customFormat="1" x14ac:dyDescent="0.35">
      <c r="A654" s="77" t="s">
        <v>507</v>
      </c>
      <c r="B654" s="78" t="s">
        <v>618</v>
      </c>
      <c r="C654" s="81">
        <v>361.19834710743805</v>
      </c>
    </row>
    <row r="655" spans="1:3" s="77" customFormat="1" x14ac:dyDescent="0.35">
      <c r="A655" s="77" t="s">
        <v>507</v>
      </c>
      <c r="B655" s="78" t="s">
        <v>618</v>
      </c>
      <c r="C655" s="81">
        <v>63.033057851239668</v>
      </c>
    </row>
    <row r="656" spans="1:3" s="77" customFormat="1" x14ac:dyDescent="0.35">
      <c r="A656" s="77" t="s">
        <v>507</v>
      </c>
      <c r="B656" s="78" t="s">
        <v>618</v>
      </c>
      <c r="C656" s="81">
        <v>309.25619834710744</v>
      </c>
    </row>
    <row r="657" spans="1:3" s="77" customFormat="1" x14ac:dyDescent="0.35">
      <c r="A657" s="77" t="s">
        <v>507</v>
      </c>
      <c r="B657" s="78" t="s">
        <v>618</v>
      </c>
      <c r="C657" s="81">
        <v>39</v>
      </c>
    </row>
    <row r="658" spans="1:3" s="77" customFormat="1" x14ac:dyDescent="0.35">
      <c r="A658" s="77" t="s">
        <v>507</v>
      </c>
      <c r="B658" s="78" t="s">
        <v>618</v>
      </c>
      <c r="C658" s="81">
        <v>59.776859504132233</v>
      </c>
    </row>
    <row r="659" spans="1:3" s="77" customFormat="1" x14ac:dyDescent="0.35">
      <c r="A659" s="77" t="s">
        <v>507</v>
      </c>
      <c r="B659" s="80" t="s">
        <v>618</v>
      </c>
      <c r="C659" s="81">
        <v>239.09917355371903</v>
      </c>
    </row>
    <row r="660" spans="1:3" s="77" customFormat="1" x14ac:dyDescent="0.35">
      <c r="A660" s="77" t="s">
        <v>507</v>
      </c>
      <c r="B660" s="80" t="s">
        <v>618</v>
      </c>
      <c r="C660" s="81">
        <v>92.057851239669418</v>
      </c>
    </row>
    <row r="661" spans="1:3" s="77" customFormat="1" x14ac:dyDescent="0.35">
      <c r="A661" s="77" t="s">
        <v>507</v>
      </c>
      <c r="B661" s="80" t="s">
        <v>618</v>
      </c>
      <c r="C661" s="81">
        <v>212.98347107438016</v>
      </c>
    </row>
    <row r="662" spans="1:3" s="77" customFormat="1" x14ac:dyDescent="0.35">
      <c r="A662" s="77" t="s">
        <v>507</v>
      </c>
      <c r="B662" s="80" t="s">
        <v>618</v>
      </c>
      <c r="C662" s="81">
        <v>66.462809917355372</v>
      </c>
    </row>
    <row r="663" spans="1:3" s="77" customFormat="1" x14ac:dyDescent="0.35">
      <c r="A663" s="77" t="s">
        <v>507</v>
      </c>
      <c r="B663" s="80" t="s">
        <v>618</v>
      </c>
      <c r="C663" s="81">
        <v>57.504132231404959</v>
      </c>
    </row>
    <row r="664" spans="1:3" s="77" customFormat="1" x14ac:dyDescent="0.35">
      <c r="A664" s="77" t="s">
        <v>507</v>
      </c>
      <c r="B664" s="78" t="s">
        <v>619</v>
      </c>
      <c r="C664" s="79">
        <v>129.2231404958678</v>
      </c>
    </row>
    <row r="665" spans="1:3" s="77" customFormat="1" x14ac:dyDescent="0.35">
      <c r="A665" s="77" t="s">
        <v>527</v>
      </c>
      <c r="B665" s="78" t="s">
        <v>389</v>
      </c>
      <c r="C665" s="79">
        <v>6302.1818181818189</v>
      </c>
    </row>
    <row r="666" spans="1:3" s="77" customFormat="1" x14ac:dyDescent="0.35">
      <c r="A666" s="77" t="s">
        <v>527</v>
      </c>
      <c r="B666" s="78" t="s">
        <v>389</v>
      </c>
      <c r="C666" s="79">
        <v>1486.8925619834713</v>
      </c>
    </row>
    <row r="667" spans="1:3" s="77" customFormat="1" x14ac:dyDescent="0.35">
      <c r="A667" s="77" t="s">
        <v>507</v>
      </c>
      <c r="B667" s="78" t="s">
        <v>620</v>
      </c>
      <c r="C667" s="81">
        <v>256.39669421487605</v>
      </c>
    </row>
    <row r="668" spans="1:3" s="77" customFormat="1" x14ac:dyDescent="0.35">
      <c r="A668" s="77" t="s">
        <v>507</v>
      </c>
      <c r="B668" s="80" t="s">
        <v>620</v>
      </c>
      <c r="C668" s="82">
        <v>2980.0000000000005</v>
      </c>
    </row>
    <row r="669" spans="1:3" s="77" customFormat="1" x14ac:dyDescent="0.35">
      <c r="A669" s="77" t="s">
        <v>507</v>
      </c>
      <c r="B669" s="80" t="s">
        <v>620</v>
      </c>
      <c r="C669" s="81">
        <v>202.39669421487605</v>
      </c>
    </row>
    <row r="670" spans="1:3" s="77" customFormat="1" x14ac:dyDescent="0.35">
      <c r="A670" s="77" t="s">
        <v>518</v>
      </c>
      <c r="B670" s="78" t="s">
        <v>621</v>
      </c>
      <c r="C670" s="79">
        <v>901.32231404958668</v>
      </c>
    </row>
    <row r="671" spans="1:3" s="77" customFormat="1" x14ac:dyDescent="0.35">
      <c r="A671" s="77" t="s">
        <v>518</v>
      </c>
      <c r="B671" s="78" t="s">
        <v>621</v>
      </c>
      <c r="C671" s="79">
        <v>872.06611570247935</v>
      </c>
    </row>
    <row r="672" spans="1:3" s="77" customFormat="1" x14ac:dyDescent="0.35">
      <c r="A672" s="77" t="s">
        <v>518</v>
      </c>
      <c r="B672" s="78" t="s">
        <v>621</v>
      </c>
      <c r="C672" s="81">
        <v>4958.6776859504134</v>
      </c>
    </row>
    <row r="673" spans="1:3" s="77" customFormat="1" x14ac:dyDescent="0.35">
      <c r="A673" s="77" t="s">
        <v>518</v>
      </c>
      <c r="B673" s="78" t="s">
        <v>621</v>
      </c>
      <c r="C673" s="81">
        <v>3305.7851239669421</v>
      </c>
    </row>
    <row r="674" spans="1:3" s="77" customFormat="1" x14ac:dyDescent="0.35">
      <c r="A674" s="77" t="s">
        <v>518</v>
      </c>
      <c r="B674" s="80" t="s">
        <v>621</v>
      </c>
      <c r="C674" s="81">
        <v>645</v>
      </c>
    </row>
    <row r="675" spans="1:3" s="77" customFormat="1" x14ac:dyDescent="0.35">
      <c r="A675" s="77" t="s">
        <v>518</v>
      </c>
      <c r="B675" s="80" t="s">
        <v>621</v>
      </c>
      <c r="C675" s="81">
        <v>5816.2</v>
      </c>
    </row>
    <row r="676" spans="1:3" s="77" customFormat="1" x14ac:dyDescent="0.35">
      <c r="A676" s="77" t="s">
        <v>518</v>
      </c>
      <c r="B676" s="80" t="s">
        <v>621</v>
      </c>
      <c r="C676" s="81">
        <v>3308.88</v>
      </c>
    </row>
    <row r="677" spans="1:3" s="77" customFormat="1" x14ac:dyDescent="0.35">
      <c r="A677" s="77" t="s">
        <v>518</v>
      </c>
      <c r="B677" s="80" t="s">
        <v>621</v>
      </c>
      <c r="C677" s="81">
        <v>2020</v>
      </c>
    </row>
    <row r="678" spans="1:3" s="77" customFormat="1" x14ac:dyDescent="0.35">
      <c r="A678" s="77" t="s">
        <v>518</v>
      </c>
      <c r="B678" s="80" t="s">
        <v>621</v>
      </c>
      <c r="C678" s="81">
        <v>2165</v>
      </c>
    </row>
    <row r="679" spans="1:3" s="77" customFormat="1" x14ac:dyDescent="0.35">
      <c r="A679" s="77" t="s">
        <v>518</v>
      </c>
      <c r="B679" s="80" t="s">
        <v>621</v>
      </c>
      <c r="C679" s="81">
        <v>2335</v>
      </c>
    </row>
    <row r="680" spans="1:3" s="77" customFormat="1" x14ac:dyDescent="0.35">
      <c r="A680" s="77" t="s">
        <v>507</v>
      </c>
      <c r="B680" s="78" t="s">
        <v>622</v>
      </c>
      <c r="C680" s="79">
        <v>2280</v>
      </c>
    </row>
    <row r="681" spans="1:3" s="77" customFormat="1" x14ac:dyDescent="0.35">
      <c r="A681" s="77" t="s">
        <v>507</v>
      </c>
      <c r="B681" s="80" t="s">
        <v>623</v>
      </c>
      <c r="C681" s="82">
        <v>1968.6446280991736</v>
      </c>
    </row>
    <row r="682" spans="1:3" s="77" customFormat="1" x14ac:dyDescent="0.35">
      <c r="A682" s="77" t="s">
        <v>507</v>
      </c>
      <c r="B682" s="78" t="s">
        <v>624</v>
      </c>
      <c r="C682" s="79">
        <v>105.38016528925621</v>
      </c>
    </row>
    <row r="683" spans="1:3" s="77" customFormat="1" x14ac:dyDescent="0.35">
      <c r="A683" s="77" t="s">
        <v>507</v>
      </c>
      <c r="B683" s="78" t="s">
        <v>624</v>
      </c>
      <c r="C683" s="81">
        <v>175.50413223140498</v>
      </c>
    </row>
    <row r="684" spans="1:3" s="77" customFormat="1" x14ac:dyDescent="0.35">
      <c r="A684" s="77" t="s">
        <v>507</v>
      </c>
      <c r="B684" s="78" t="s">
        <v>625</v>
      </c>
      <c r="C684" s="79">
        <v>545.28099173553721</v>
      </c>
    </row>
    <row r="685" spans="1:3" s="77" customFormat="1" x14ac:dyDescent="0.35">
      <c r="A685" s="77" t="s">
        <v>507</v>
      </c>
      <c r="B685" s="78" t="s">
        <v>625</v>
      </c>
      <c r="C685" s="79">
        <v>1119</v>
      </c>
    </row>
    <row r="686" spans="1:3" s="77" customFormat="1" x14ac:dyDescent="0.35">
      <c r="A686" s="77" t="s">
        <v>507</v>
      </c>
      <c r="B686" s="80" t="s">
        <v>625</v>
      </c>
      <c r="C686" s="81">
        <v>330.95</v>
      </c>
    </row>
    <row r="687" spans="1:3" s="77" customFormat="1" x14ac:dyDescent="0.35">
      <c r="A687" s="77" t="s">
        <v>507</v>
      </c>
      <c r="B687" s="80" t="s">
        <v>625</v>
      </c>
      <c r="C687" s="81">
        <v>440.49586776859508</v>
      </c>
    </row>
    <row r="688" spans="1:3" s="77" customFormat="1" x14ac:dyDescent="0.35">
      <c r="A688" s="77" t="s">
        <v>527</v>
      </c>
      <c r="B688" s="78" t="s">
        <v>626</v>
      </c>
      <c r="C688" s="81">
        <v>3289.504132231405</v>
      </c>
    </row>
    <row r="689" spans="1:3" s="77" customFormat="1" x14ac:dyDescent="0.35">
      <c r="A689" s="77" t="s">
        <v>518</v>
      </c>
      <c r="B689" s="78" t="s">
        <v>627</v>
      </c>
      <c r="C689" s="79">
        <v>102.74380165289256</v>
      </c>
    </row>
    <row r="690" spans="1:3" s="77" customFormat="1" x14ac:dyDescent="0.35">
      <c r="A690" s="77" t="s">
        <v>527</v>
      </c>
      <c r="B690" s="78" t="s">
        <v>628</v>
      </c>
      <c r="C690" s="81">
        <v>3000</v>
      </c>
    </row>
    <row r="691" spans="1:3" s="77" customFormat="1" x14ac:dyDescent="0.35">
      <c r="A691" s="77" t="s">
        <v>507</v>
      </c>
      <c r="B691" s="78" t="s">
        <v>629</v>
      </c>
      <c r="C691" s="79">
        <v>454.79338842975204</v>
      </c>
    </row>
    <row r="692" spans="1:3" s="77" customFormat="1" x14ac:dyDescent="0.35">
      <c r="A692" s="77" t="s">
        <v>507</v>
      </c>
      <c r="B692" s="80" t="s">
        <v>629</v>
      </c>
      <c r="C692" s="81">
        <v>137.68595041322314</v>
      </c>
    </row>
    <row r="693" spans="1:3" s="77" customFormat="1" x14ac:dyDescent="0.35">
      <c r="A693" s="77" t="s">
        <v>527</v>
      </c>
      <c r="B693" s="78" t="s">
        <v>630</v>
      </c>
      <c r="C693" s="79">
        <v>1652.8925619834711</v>
      </c>
    </row>
    <row r="694" spans="1:3" s="77" customFormat="1" x14ac:dyDescent="0.35">
      <c r="A694" s="77" t="s">
        <v>527</v>
      </c>
      <c r="B694" s="80" t="s">
        <v>631</v>
      </c>
      <c r="C694" s="81">
        <v>762.14876033057863</v>
      </c>
    </row>
    <row r="695" spans="1:3" s="77" customFormat="1" x14ac:dyDescent="0.35">
      <c r="A695" s="77" t="s">
        <v>507</v>
      </c>
      <c r="B695" s="78" t="s">
        <v>632</v>
      </c>
      <c r="C695" s="79">
        <v>1404.0826446280992</v>
      </c>
    </row>
    <row r="696" spans="1:3" s="77" customFormat="1" x14ac:dyDescent="0.35">
      <c r="A696" s="77" t="s">
        <v>507</v>
      </c>
      <c r="B696" s="78" t="s">
        <v>633</v>
      </c>
      <c r="C696" s="81">
        <v>527.80991735537191</v>
      </c>
    </row>
    <row r="697" spans="1:3" s="77" customFormat="1" x14ac:dyDescent="0.35">
      <c r="A697" s="77" t="s">
        <v>507</v>
      </c>
      <c r="B697" s="78" t="s">
        <v>633</v>
      </c>
      <c r="C697" s="81">
        <v>43.396694214876035</v>
      </c>
    </row>
    <row r="698" spans="1:3" s="77" customFormat="1" x14ac:dyDescent="0.35">
      <c r="A698" s="77" t="s">
        <v>507</v>
      </c>
      <c r="B698" s="80" t="s">
        <v>633</v>
      </c>
      <c r="C698" s="82">
        <v>524.28925619834706</v>
      </c>
    </row>
    <row r="699" spans="1:3" s="77" customFormat="1" x14ac:dyDescent="0.35">
      <c r="A699" s="77" t="s">
        <v>527</v>
      </c>
      <c r="B699" s="80" t="s">
        <v>634</v>
      </c>
      <c r="C699" s="82">
        <v>1725.7851239669421</v>
      </c>
    </row>
    <row r="700" spans="1:3" s="77" customFormat="1" x14ac:dyDescent="0.35">
      <c r="A700" s="77" t="s">
        <v>527</v>
      </c>
      <c r="B700" s="80" t="s">
        <v>634</v>
      </c>
      <c r="C700" s="81">
        <v>455.53719008264466</v>
      </c>
    </row>
    <row r="701" spans="1:3" s="77" customFormat="1" x14ac:dyDescent="0.35">
      <c r="A701" s="77" t="s">
        <v>518</v>
      </c>
      <c r="B701" s="80" t="s">
        <v>635</v>
      </c>
      <c r="C701" s="81">
        <v>275.07438016528926</v>
      </c>
    </row>
    <row r="703" spans="1:3" s="62" customFormat="1" ht="18.5" x14ac:dyDescent="0.45">
      <c r="A703" s="28" t="s">
        <v>636</v>
      </c>
      <c r="C703" s="63"/>
    </row>
    <row r="704" spans="1:3" ht="29" x14ac:dyDescent="0.35">
      <c r="A704" s="85" t="s">
        <v>637</v>
      </c>
      <c r="B704" s="86" t="s">
        <v>638</v>
      </c>
      <c r="C704" s="87">
        <v>1398000</v>
      </c>
    </row>
    <row r="705" spans="1:3" ht="29" x14ac:dyDescent="0.35">
      <c r="A705" s="86" t="s">
        <v>639</v>
      </c>
      <c r="B705" s="85" t="s">
        <v>640</v>
      </c>
      <c r="C705" s="88">
        <v>61560</v>
      </c>
    </row>
    <row r="706" spans="1:3" x14ac:dyDescent="0.35">
      <c r="A706" s="85" t="s">
        <v>641</v>
      </c>
      <c r="B706" s="86" t="s">
        <v>642</v>
      </c>
      <c r="C706" s="88">
        <v>73600</v>
      </c>
    </row>
    <row r="707" spans="1:3" x14ac:dyDescent="0.35">
      <c r="A707" s="86" t="s">
        <v>643</v>
      </c>
      <c r="B707" s="86" t="s">
        <v>644</v>
      </c>
      <c r="C707" s="88">
        <v>15480</v>
      </c>
    </row>
    <row r="708" spans="1:3" x14ac:dyDescent="0.35">
      <c r="A708" s="86" t="s">
        <v>645</v>
      </c>
      <c r="B708" s="86" t="s">
        <v>646</v>
      </c>
      <c r="C708" s="88">
        <v>19640</v>
      </c>
    </row>
    <row r="709" spans="1:3" x14ac:dyDescent="0.35">
      <c r="A709" s="89" t="s">
        <v>647</v>
      </c>
      <c r="B709" s="86" t="s">
        <v>648</v>
      </c>
      <c r="C709" s="88">
        <v>12750</v>
      </c>
    </row>
    <row r="710" spans="1:3" x14ac:dyDescent="0.35">
      <c r="A710" s="89" t="s">
        <v>649</v>
      </c>
      <c r="B710" s="86" t="s">
        <v>648</v>
      </c>
      <c r="C710" s="88">
        <v>14620</v>
      </c>
    </row>
    <row r="711" spans="1:3" x14ac:dyDescent="0.35">
      <c r="A711" s="90" t="s">
        <v>650</v>
      </c>
      <c r="B711" s="86" t="s">
        <v>651</v>
      </c>
      <c r="C711" s="88">
        <v>7166</v>
      </c>
    </row>
    <row r="712" spans="1:3" x14ac:dyDescent="0.35">
      <c r="A712" s="90" t="s">
        <v>652</v>
      </c>
      <c r="B712" s="86" t="s">
        <v>651</v>
      </c>
      <c r="C712" s="88">
        <v>1720</v>
      </c>
    </row>
    <row r="713" spans="1:3" x14ac:dyDescent="0.35">
      <c r="A713" s="86" t="s">
        <v>653</v>
      </c>
      <c r="B713" s="86" t="s">
        <v>654</v>
      </c>
      <c r="C713" s="88">
        <v>284.85000000000002</v>
      </c>
    </row>
    <row r="714" spans="1:3" x14ac:dyDescent="0.35">
      <c r="A714" s="86" t="s">
        <v>655</v>
      </c>
      <c r="B714" s="86" t="s">
        <v>656</v>
      </c>
      <c r="C714" s="88">
        <v>2039.4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2021-03-31T09:41:12Z</dcterms:created>
  <dcterms:modified xsi:type="dcterms:W3CDTF">2021-03-31T09:45:35Z</dcterms:modified>
</cp:coreProperties>
</file>