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V:\DA Personnes Handicapées\Accueil Hebergement\SUBVENTIONS\PROJET ALFRESCO\"/>
    </mc:Choice>
  </mc:AlternateContent>
  <xr:revisionPtr revIDLastSave="0" documentId="8_{8CED415E-313F-4EB8-8C0F-729D902BB93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Original" sheetId="4" r:id="rId1"/>
    <sheet name="À modifier" sheetId="1" r:id="rId2"/>
    <sheet name="Modifié" sheetId="2" r:id="rId3"/>
    <sheet name="Final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4" l="1"/>
  <c r="B9" i="4"/>
  <c r="B8" i="4"/>
  <c r="B7" i="4"/>
  <c r="B6" i="4"/>
  <c r="B4" i="4"/>
  <c r="A25" i="4" s="1"/>
  <c r="B10" i="1"/>
  <c r="B9" i="1"/>
  <c r="B8" i="1"/>
  <c r="B7" i="1"/>
  <c r="B6" i="1"/>
  <c r="B4" i="1"/>
  <c r="A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LERMINIAUX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Steve LERMINIAUX:</t>
        </r>
        <r>
          <rPr>
            <sz val="9"/>
            <color indexed="81"/>
            <rFont val="Tahoma"/>
            <family val="2"/>
          </rPr>
          <t xml:space="preserve">
Tapez le code ici : CHXXXX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LERMINIAUX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Steve LERMINIAUX:</t>
        </r>
        <r>
          <rPr>
            <sz val="9"/>
            <color indexed="81"/>
            <rFont val="Tahoma"/>
            <family val="2"/>
          </rPr>
          <t xml:space="preserve">
Tapez le code ici : CHXXXX</t>
        </r>
      </text>
    </comment>
  </commentList>
</comments>
</file>

<file path=xl/sharedStrings.xml><?xml version="1.0" encoding="utf-8"?>
<sst xmlns="http://schemas.openxmlformats.org/spreadsheetml/2006/main" count="278" uniqueCount="86">
  <si>
    <t>Centre n° :</t>
  </si>
  <si>
    <t>ACCUSE DE RECEPTION</t>
  </si>
  <si>
    <t>RECEPTION DES PIECES JUSTIFICATIVES :</t>
  </si>
  <si>
    <t>CODE CENTRE :</t>
  </si>
  <si>
    <t>NOM DU CENTRE :</t>
  </si>
  <si>
    <t>DIRECTION :</t>
  </si>
  <si>
    <t>ADRESSE :</t>
  </si>
  <si>
    <t>CODE POSTAL :</t>
  </si>
  <si>
    <t>LOCALITE :</t>
  </si>
  <si>
    <t xml:space="preserve">COMPTES ANNUELS </t>
  </si>
  <si>
    <t>LIBELLE</t>
  </si>
  <si>
    <t xml:space="preserve">DATE </t>
  </si>
  <si>
    <t>LEGENDES</t>
  </si>
  <si>
    <t>1. Bilan</t>
  </si>
  <si>
    <t>2. Comptes de résultats</t>
  </si>
  <si>
    <t>3. Balance générale 1 à 7</t>
  </si>
  <si>
    <t>4. Grande livre classes 6 et 7</t>
  </si>
  <si>
    <t>5. Tableaux d'amortissements</t>
  </si>
  <si>
    <t>6. Rapport réviseur</t>
  </si>
  <si>
    <t>7. Attestation à joindre aux justificatifs</t>
  </si>
  <si>
    <t>SALAIRES ET REMUNERATIONS</t>
  </si>
  <si>
    <t>8. Comptes individuels</t>
  </si>
  <si>
    <t>10. Attestation 276C2 (précompte professionnel) délivrée par le SPF Finances</t>
  </si>
  <si>
    <t>11. Attestation C450 bis ONSS</t>
  </si>
  <si>
    <t xml:space="preserve">12. Détail des prestations irrégulières (heures prestées par mois) </t>
  </si>
  <si>
    <t>(1) (5)</t>
  </si>
  <si>
    <t>13. Détail des indemnités de camps (nombre de jours et montants)</t>
  </si>
  <si>
    <t>(1)</t>
  </si>
  <si>
    <t>14. Prépension</t>
  </si>
  <si>
    <t>AUTRES PIECES JUSTIFICATIVES</t>
  </si>
  <si>
    <t>15. Assurances-loi</t>
  </si>
  <si>
    <t>16. Déclarations et décomptes des accidents du travail</t>
  </si>
  <si>
    <t>17. Médecine du travail</t>
  </si>
  <si>
    <t>18. Factures et honoraires avocats et notaires</t>
  </si>
  <si>
    <t>19. Factures des autres honoraires</t>
  </si>
  <si>
    <t>20. Nombre moyen de personnes handicapées</t>
  </si>
  <si>
    <t>21. Nombre moyen de personnes handicapées en CH sans CJ</t>
  </si>
  <si>
    <t>(3)</t>
  </si>
  <si>
    <t xml:space="preserve">22. Nombre moyen de PH en CJES sans CH </t>
  </si>
  <si>
    <t>(4)</t>
  </si>
  <si>
    <t>23. Transports collectifs</t>
  </si>
  <si>
    <t>(2)</t>
  </si>
  <si>
    <t>24. Rapport d'activité</t>
  </si>
  <si>
    <t>25. Registre des présences</t>
  </si>
  <si>
    <t>Si concerné</t>
  </si>
  <si>
    <t>Uniquement en CJ et CJES</t>
  </si>
  <si>
    <t>Uniquement en CH</t>
  </si>
  <si>
    <t>Uniquement en CJES</t>
  </si>
  <si>
    <t>Si pas détaillé dans les comptes individuels</t>
  </si>
  <si>
    <t>(5)</t>
  </si>
  <si>
    <t>Si le(s) document(s) est/sont dans le dossier justificatif indiquez "OUI"</t>
  </si>
  <si>
    <t>Si le(s) document(s) n'est/ne sont pas dans le dossier justificatif indiquez "NON"</t>
  </si>
  <si>
    <t>Si le centre n'est pas concerné indiquez "NC"</t>
  </si>
  <si>
    <r>
      <t xml:space="preserve">RECU </t>
    </r>
    <r>
      <rPr>
        <sz val="11"/>
        <color rgb="FFFF0000"/>
        <rFont val="Calibri"/>
        <family val="2"/>
        <scheme val="minor"/>
      </rPr>
      <t>**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</si>
  <si>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INDICATIONS DE L'ADMINISTRATION</t>
    </r>
  </si>
  <si>
    <t>Parties à supprimer</t>
  </si>
  <si>
    <t>Intitulés à modifier</t>
  </si>
  <si>
    <t>Pièces justificatives - Subvention annuelle</t>
  </si>
  <si>
    <t>6. Rapport du réviseur</t>
  </si>
  <si>
    <t>Intitulés modifiés</t>
  </si>
  <si>
    <t>LÉGENDES</t>
  </si>
  <si>
    <t>AUTRES PIÈCES JUSTIFICATIVES</t>
  </si>
  <si>
    <t>LIBELLÉ</t>
  </si>
  <si>
    <t>Intitulé ajouté</t>
  </si>
  <si>
    <t>Ajouter un intitulé</t>
  </si>
  <si>
    <t>16. Assurances-loi</t>
  </si>
  <si>
    <t>17. Déclarations et décomptes des accidents du travail</t>
  </si>
  <si>
    <t>18. Médecine du travail</t>
  </si>
  <si>
    <t>19. Factures et honoraires avocats et notaires</t>
  </si>
  <si>
    <t>20. Factures des autres honoraires</t>
  </si>
  <si>
    <t>21. Nombre moyen de personnes handicapées</t>
  </si>
  <si>
    <t>22. Nombre moyen de personnes handicapées en CH sans CJ</t>
  </si>
  <si>
    <t xml:space="preserve">23. Nombre moyen de PH en CJES sans CH </t>
  </si>
  <si>
    <t>24. Transports collectifs</t>
  </si>
  <si>
    <t>15. Attestation de l'employeur précédent (jours de congés et montants)</t>
  </si>
  <si>
    <t>9. Détail des pécules de l'année N+1</t>
  </si>
  <si>
    <r>
      <t xml:space="preserve">RECU </t>
    </r>
    <r>
      <rPr>
        <sz val="12"/>
        <color rgb="FFFF0000"/>
        <rFont val="Calibri"/>
        <family val="2"/>
        <scheme val="minor"/>
      </rPr>
      <t>**</t>
    </r>
  </si>
  <si>
    <t xml:space="preserve">12. Détail des prestations irrégulières (heures prestées par mois et montants) </t>
  </si>
  <si>
    <t>(1) (3)  (5)</t>
  </si>
  <si>
    <t>(1) (3)</t>
  </si>
  <si>
    <t>(1) (4)</t>
  </si>
  <si>
    <t>(1) (2)</t>
  </si>
  <si>
    <t>Des explications complémentaires se trouvent sur l'annexe</t>
  </si>
  <si>
    <t>(6)</t>
  </si>
  <si>
    <t>(1) (3) (6)</t>
  </si>
  <si>
    <t>(1)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</si>
</sst>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0" borderId="0" applyNumberFormat="0"/>
    <xf numFmtId="0" fontId="1" fillId="0" borderId="0"/>
  </cellStyleXfs>
  <cellXfs count="1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4" applyFont="1"/>
    <xf numFmtId="164" fontId="1" fillId="4" borderId="0" xfId="4" applyNumberFormat="1"/>
    <xf numFmtId="49" fontId="1" fillId="4" borderId="0" xfId="4" applyNumberFormat="1" applyAlignment="1">
      <alignment horizontal="center"/>
    </xf>
    <xf numFmtId="49" fontId="0" fillId="4" borderId="0" xfId="4" applyNumberFormat="1" applyFont="1" applyAlignment="1">
      <alignment horizontal="center"/>
    </xf>
    <xf numFmtId="0" fontId="1" fillId="3" borderId="0" xfId="3" applyFont="1"/>
    <xf numFmtId="0" fontId="1" fillId="3" borderId="0" xfId="3"/>
    <xf numFmtId="164" fontId="1" fillId="3" borderId="0" xfId="3" applyNumberFormat="1"/>
    <xf numFmtId="49" fontId="1" fillId="3" borderId="0" xfId="3" applyNumberFormat="1" applyAlignment="1">
      <alignment horizontal="center"/>
    </xf>
    <xf numFmtId="0" fontId="0" fillId="3" borderId="0" xfId="3" applyFont="1"/>
    <xf numFmtId="0" fontId="3" fillId="2" borderId="8" xfId="2" applyNumberFormat="1" applyFont="1" applyBorder="1" applyAlignment="1">
      <alignment horizontal="center"/>
    </xf>
    <xf numFmtId="49" fontId="3" fillId="2" borderId="8" xfId="2" applyNumberFormat="1" applyFont="1" applyBorder="1" applyAlignment="1">
      <alignment horizontal="center"/>
    </xf>
    <xf numFmtId="0" fontId="3" fillId="2" borderId="11" xfId="2" applyNumberFormat="1" applyFont="1" applyBorder="1" applyAlignment="1">
      <alignment horizontal="center"/>
    </xf>
    <xf numFmtId="0" fontId="5" fillId="6" borderId="12" xfId="2" applyNumberFormat="1" applyFont="1" applyFill="1" applyBorder="1" applyAlignment="1">
      <alignment horizontal="center"/>
    </xf>
    <xf numFmtId="0" fontId="5" fillId="6" borderId="13" xfId="2" applyNumberFormat="1" applyFont="1" applyFill="1" applyBorder="1" applyAlignment="1">
      <alignment horizontal="center"/>
    </xf>
    <xf numFmtId="0" fontId="5" fillId="6" borderId="14" xfId="2" applyNumberFormat="1" applyFont="1" applyFill="1" applyBorder="1" applyAlignment="1">
      <alignment horizontal="center"/>
    </xf>
    <xf numFmtId="0" fontId="5" fillId="6" borderId="15" xfId="2" applyNumberFormat="1" applyFont="1" applyFill="1" applyBorder="1" applyAlignment="1">
      <alignment horizontal="left"/>
    </xf>
    <xf numFmtId="0" fontId="5" fillId="6" borderId="16" xfId="2" applyNumberFormat="1" applyFont="1" applyFill="1" applyBorder="1" applyAlignment="1">
      <alignment horizontal="left"/>
    </xf>
    <xf numFmtId="0" fontId="5" fillId="6" borderId="17" xfId="2" applyNumberFormat="1" applyFont="1" applyFill="1" applyBorder="1" applyAlignment="1">
      <alignment horizontal="left"/>
    </xf>
    <xf numFmtId="0" fontId="5" fillId="6" borderId="18" xfId="2" applyNumberFormat="1" applyFont="1" applyFill="1" applyBorder="1" applyAlignment="1">
      <alignment horizontal="left"/>
    </xf>
    <xf numFmtId="0" fontId="5" fillId="6" borderId="0" xfId="2" applyNumberFormat="1" applyFont="1" applyFill="1" applyBorder="1" applyAlignment="1">
      <alignment horizontal="left"/>
    </xf>
    <xf numFmtId="0" fontId="5" fillId="6" borderId="19" xfId="2" applyNumberFormat="1" applyFont="1" applyFill="1" applyBorder="1" applyAlignment="1">
      <alignment horizontal="left"/>
    </xf>
    <xf numFmtId="0" fontId="5" fillId="6" borderId="20" xfId="2" applyNumberFormat="1" applyFont="1" applyFill="1" applyBorder="1" applyAlignment="1">
      <alignment horizontal="left"/>
    </xf>
    <xf numFmtId="0" fontId="5" fillId="6" borderId="21" xfId="2" applyNumberFormat="1" applyFont="1" applyFill="1" applyBorder="1" applyAlignment="1">
      <alignment horizontal="left"/>
    </xf>
    <xf numFmtId="0" fontId="5" fillId="6" borderId="22" xfId="2" applyNumberFormat="1" applyFont="1" applyFill="1" applyBorder="1" applyAlignment="1">
      <alignment horizontal="left"/>
    </xf>
    <xf numFmtId="0" fontId="0" fillId="8" borderId="0" xfId="0" applyFill="1"/>
    <xf numFmtId="0" fontId="0" fillId="9" borderId="0" xfId="0" applyFill="1"/>
    <xf numFmtId="164" fontId="0" fillId="9" borderId="0" xfId="0" applyNumberFormat="1" applyFill="1"/>
    <xf numFmtId="0" fontId="0" fillId="9" borderId="0" xfId="4" applyFont="1" applyFill="1"/>
    <xf numFmtId="164" fontId="1" fillId="9" borderId="0" xfId="4" applyNumberFormat="1" applyFill="1"/>
    <xf numFmtId="0" fontId="1" fillId="9" borderId="0" xfId="3" applyFont="1" applyFill="1"/>
    <xf numFmtId="0" fontId="1" fillId="9" borderId="0" xfId="3" applyFill="1"/>
    <xf numFmtId="164" fontId="1" fillId="9" borderId="0" xfId="3" applyNumberFormat="1" applyFill="1"/>
    <xf numFmtId="49" fontId="1" fillId="9" borderId="0" xfId="3" applyNumberFormat="1" applyFill="1" applyAlignment="1">
      <alignment horizontal="center"/>
    </xf>
    <xf numFmtId="0" fontId="0" fillId="9" borderId="0" xfId="3" applyFont="1" applyFill="1"/>
    <xf numFmtId="0" fontId="0" fillId="8" borderId="0" xfId="0" applyFill="1" applyAlignment="1">
      <alignment horizontal="center"/>
    </xf>
    <xf numFmtId="0" fontId="5" fillId="9" borderId="12" xfId="2" applyNumberFormat="1" applyFont="1" applyFill="1" applyBorder="1" applyAlignment="1">
      <alignment horizontal="center"/>
    </xf>
    <xf numFmtId="0" fontId="5" fillId="9" borderId="13" xfId="2" applyNumberFormat="1" applyFont="1" applyFill="1" applyBorder="1" applyAlignment="1">
      <alignment horizontal="center"/>
    </xf>
    <xf numFmtId="0" fontId="5" fillId="9" borderId="14" xfId="2" applyNumberFormat="1" applyFont="1" applyFill="1" applyBorder="1" applyAlignment="1">
      <alignment horizontal="center"/>
    </xf>
    <xf numFmtId="0" fontId="5" fillId="9" borderId="15" xfId="2" applyNumberFormat="1" applyFont="1" applyFill="1" applyBorder="1" applyAlignment="1">
      <alignment horizontal="left"/>
    </xf>
    <xf numFmtId="0" fontId="5" fillId="9" borderId="16" xfId="2" applyNumberFormat="1" applyFont="1" applyFill="1" applyBorder="1" applyAlignment="1">
      <alignment horizontal="left"/>
    </xf>
    <xf numFmtId="0" fontId="5" fillId="9" borderId="17" xfId="2" applyNumberFormat="1" applyFont="1" applyFill="1" applyBorder="1" applyAlignment="1">
      <alignment horizontal="left"/>
    </xf>
    <xf numFmtId="0" fontId="5" fillId="9" borderId="18" xfId="2" applyNumberFormat="1" applyFont="1" applyFill="1" applyBorder="1" applyAlignment="1">
      <alignment horizontal="left"/>
    </xf>
    <xf numFmtId="0" fontId="5" fillId="9" borderId="0" xfId="2" applyNumberFormat="1" applyFont="1" applyFill="1" applyBorder="1" applyAlignment="1">
      <alignment horizontal="left"/>
    </xf>
    <xf numFmtId="0" fontId="5" fillId="9" borderId="19" xfId="2" applyNumberFormat="1" applyFont="1" applyFill="1" applyBorder="1" applyAlignment="1">
      <alignment horizontal="left"/>
    </xf>
    <xf numFmtId="0" fontId="5" fillId="9" borderId="20" xfId="2" applyNumberFormat="1" applyFont="1" applyFill="1" applyBorder="1" applyAlignment="1">
      <alignment horizontal="left"/>
    </xf>
    <xf numFmtId="0" fontId="5" fillId="9" borderId="21" xfId="2" applyNumberFormat="1" applyFont="1" applyFill="1" applyBorder="1" applyAlignment="1">
      <alignment horizontal="left"/>
    </xf>
    <xf numFmtId="0" fontId="5" fillId="9" borderId="22" xfId="2" applyNumberFormat="1" applyFont="1" applyFill="1" applyBorder="1" applyAlignment="1">
      <alignment horizontal="left"/>
    </xf>
    <xf numFmtId="0" fontId="3" fillId="2" borderId="27" xfId="2" applyNumberFormat="1" applyFont="1" applyBorder="1" applyAlignment="1"/>
    <xf numFmtId="0" fontId="3" fillId="2" borderId="28" xfId="2" applyNumberFormat="1" applyFont="1" applyBorder="1" applyAlignment="1"/>
    <xf numFmtId="0" fontId="3" fillId="2" borderId="24" xfId="2" applyNumberFormat="1" applyFont="1" applyBorder="1" applyAlignment="1"/>
    <xf numFmtId="0" fontId="3" fillId="2" borderId="25" xfId="2" applyNumberFormat="1" applyFont="1" applyBorder="1" applyAlignment="1"/>
    <xf numFmtId="0" fontId="3" fillId="10" borderId="26" xfId="2" applyNumberFormat="1" applyFont="1" applyFill="1" applyBorder="1" applyAlignment="1"/>
    <xf numFmtId="0" fontId="3" fillId="10" borderId="23" xfId="2" applyNumberFormat="1" applyFont="1" applyFill="1" applyBorder="1" applyAlignment="1"/>
    <xf numFmtId="0" fontId="3" fillId="10" borderId="8" xfId="2" applyNumberFormat="1" applyFont="1" applyFill="1" applyBorder="1" applyAlignment="1">
      <alignment horizontal="center"/>
    </xf>
    <xf numFmtId="49" fontId="3" fillId="10" borderId="8" xfId="2" applyNumberFormat="1" applyFont="1" applyFill="1" applyBorder="1" applyAlignment="1">
      <alignment horizontal="center"/>
    </xf>
    <xf numFmtId="0" fontId="3" fillId="10" borderId="11" xfId="2" applyNumberFormat="1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0" borderId="0" xfId="0" applyFill="1"/>
    <xf numFmtId="0" fontId="11" fillId="0" borderId="0" xfId="0" applyFont="1" applyAlignment="1">
      <alignment horizontal="center"/>
    </xf>
    <xf numFmtId="0" fontId="11" fillId="0" borderId="0" xfId="0" applyFont="1"/>
    <xf numFmtId="0" fontId="11" fillId="9" borderId="0" xfId="0" applyFont="1" applyFill="1"/>
    <xf numFmtId="164" fontId="11" fillId="9" borderId="0" xfId="0" applyNumberFormat="1" applyFont="1" applyFill="1"/>
    <xf numFmtId="49" fontId="11" fillId="0" borderId="0" xfId="0" applyNumberFormat="1" applyFont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/>
    <xf numFmtId="49" fontId="11" fillId="0" borderId="0" xfId="0" applyNumberFormat="1" applyFont="1" applyFill="1" applyAlignment="1">
      <alignment horizontal="center"/>
    </xf>
    <xf numFmtId="0" fontId="13" fillId="10" borderId="26" xfId="2" applyNumberFormat="1" applyFont="1" applyFill="1" applyBorder="1" applyAlignment="1"/>
    <xf numFmtId="0" fontId="13" fillId="2" borderId="27" xfId="2" applyNumberFormat="1" applyFont="1" applyBorder="1" applyAlignment="1"/>
    <xf numFmtId="0" fontId="13" fillId="2" borderId="28" xfId="2" applyNumberFormat="1" applyFont="1" applyBorder="1" applyAlignment="1"/>
    <xf numFmtId="0" fontId="13" fillId="10" borderId="8" xfId="2" applyNumberFormat="1" applyFont="1" applyFill="1" applyBorder="1" applyAlignment="1">
      <alignment horizontal="center"/>
    </xf>
    <xf numFmtId="49" fontId="13" fillId="10" borderId="8" xfId="2" applyNumberFormat="1" applyFont="1" applyFill="1" applyBorder="1" applyAlignment="1">
      <alignment horizontal="center"/>
    </xf>
    <xf numFmtId="0" fontId="13" fillId="10" borderId="23" xfId="2" applyNumberFormat="1" applyFont="1" applyFill="1" applyBorder="1" applyAlignment="1"/>
    <xf numFmtId="0" fontId="13" fillId="2" borderId="24" xfId="2" applyNumberFormat="1" applyFont="1" applyBorder="1" applyAlignment="1"/>
    <xf numFmtId="0" fontId="13" fillId="2" borderId="25" xfId="2" applyNumberFormat="1" applyFont="1" applyBorder="1" applyAlignment="1"/>
    <xf numFmtId="0" fontId="13" fillId="10" borderId="11" xfId="2" applyNumberFormat="1" applyFont="1" applyFill="1" applyBorder="1" applyAlignment="1">
      <alignment horizontal="center"/>
    </xf>
    <xf numFmtId="0" fontId="13" fillId="10" borderId="18" xfId="2" applyNumberFormat="1" applyFont="1" applyFill="1" applyBorder="1" applyAlignment="1"/>
    <xf numFmtId="0" fontId="3" fillId="2" borderId="6" xfId="2" applyNumberFormat="1" applyFont="1" applyBorder="1" applyAlignment="1">
      <alignment horizontal="left"/>
    </xf>
    <xf numFmtId="0" fontId="3" fillId="2" borderId="7" xfId="2" applyNumberFormat="1" applyFont="1" applyBorder="1" applyAlignment="1">
      <alignment horizontal="left"/>
    </xf>
    <xf numFmtId="0" fontId="3" fillId="2" borderId="9" xfId="2" applyNumberFormat="1" applyFont="1" applyBorder="1" applyAlignment="1">
      <alignment horizontal="left"/>
    </xf>
    <xf numFmtId="0" fontId="3" fillId="2" borderId="10" xfId="2" applyNumberFormat="1" applyFont="1" applyBorder="1" applyAlignment="1">
      <alignment horizontal="left"/>
    </xf>
    <xf numFmtId="0" fontId="3" fillId="2" borderId="3" xfId="2" applyFont="1" applyBorder="1" applyAlignment="1">
      <alignment horizontal="center"/>
    </xf>
    <xf numFmtId="0" fontId="3" fillId="2" borderId="4" xfId="2" applyFont="1" applyBorder="1" applyAlignment="1">
      <alignment horizontal="center"/>
    </xf>
    <xf numFmtId="0" fontId="3" fillId="2" borderId="5" xfId="2" applyFont="1" applyBorder="1" applyAlignment="1">
      <alignment horizontal="center"/>
    </xf>
    <xf numFmtId="0" fontId="2" fillId="0" borderId="1" xfId="1" applyAlignment="1">
      <alignment horizontal="center"/>
    </xf>
    <xf numFmtId="0" fontId="0" fillId="0" borderId="0" xfId="0" applyAlignment="1">
      <alignment horizontal="left"/>
    </xf>
    <xf numFmtId="0" fontId="7" fillId="5" borderId="0" xfId="5" applyFont="1" applyAlignment="1">
      <alignment horizontal="center"/>
    </xf>
    <xf numFmtId="0" fontId="3" fillId="2" borderId="26" xfId="2" applyNumberFormat="1" applyFont="1" applyBorder="1" applyAlignment="1">
      <alignment horizontal="left"/>
    </xf>
    <xf numFmtId="0" fontId="3" fillId="2" borderId="27" xfId="2" applyNumberFormat="1" applyFont="1" applyBorder="1" applyAlignment="1">
      <alignment horizontal="left"/>
    </xf>
    <xf numFmtId="0" fontId="3" fillId="2" borderId="28" xfId="2" applyNumberFormat="1" applyFont="1" applyBorder="1" applyAlignment="1">
      <alignment horizontal="left"/>
    </xf>
    <xf numFmtId="0" fontId="3" fillId="2" borderId="23" xfId="2" applyNumberFormat="1" applyFont="1" applyBorder="1" applyAlignment="1">
      <alignment horizontal="left"/>
    </xf>
    <xf numFmtId="0" fontId="3" fillId="2" borderId="24" xfId="2" applyNumberFormat="1" applyFont="1" applyBorder="1" applyAlignment="1">
      <alignment horizontal="left"/>
    </xf>
    <xf numFmtId="0" fontId="3" fillId="2" borderId="25" xfId="2" applyNumberFormat="1" applyFont="1" applyBorder="1" applyAlignment="1">
      <alignment horizontal="left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/>
    </xf>
    <xf numFmtId="0" fontId="3" fillId="2" borderId="29" xfId="2" applyFont="1" applyBorder="1" applyAlignment="1">
      <alignment horizontal="center"/>
    </xf>
    <xf numFmtId="0" fontId="3" fillId="2" borderId="30" xfId="2" applyFont="1" applyBorder="1" applyAlignment="1">
      <alignment horizontal="center"/>
    </xf>
    <xf numFmtId="0" fontId="3" fillId="2" borderId="31" xfId="2" applyFont="1" applyBorder="1" applyAlignment="1">
      <alignment horizontal="center"/>
    </xf>
    <xf numFmtId="0" fontId="2" fillId="8" borderId="1" xfId="1" applyFill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2" fillId="8" borderId="12" xfId="1" applyFill="1" applyBorder="1" applyAlignment="1">
      <alignment horizontal="center"/>
    </xf>
    <xf numFmtId="0" fontId="2" fillId="8" borderId="13" xfId="1" applyFill="1" applyBorder="1" applyAlignment="1">
      <alignment horizontal="center"/>
    </xf>
    <xf numFmtId="0" fontId="2" fillId="8" borderId="14" xfId="1" applyFill="1" applyBorder="1" applyAlignment="1">
      <alignment horizontal="center"/>
    </xf>
    <xf numFmtId="0" fontId="2" fillId="0" borderId="12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0" borderId="14" xfId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</cellXfs>
  <cellStyles count="8">
    <cellStyle name="20 % - Accent2" xfId="3" builtinId="34"/>
    <cellStyle name="20 % - Accent4" xfId="4" builtinId="42"/>
    <cellStyle name="Accent5" xfId="5" builtinId="45"/>
    <cellStyle name="Normal" xfId="0" builtinId="0"/>
    <cellStyle name="Style 1" xfId="6" xr:uid="{1EFE642A-2F0A-4B3A-98BD-48649A10FDFF}"/>
    <cellStyle name="Style 2" xfId="7" xr:uid="{F3E3E14D-E41A-4573-B8EB-86E244C6E99C}"/>
    <cellStyle name="Titre 1" xfId="1" builtinId="16"/>
    <cellStyle name="Vérification" xfId="2" builtinId="23"/>
  </cellStyles>
  <dxfs count="4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d/mm/yyyy;@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d/mm/yyyy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d/mm/yyyy;@"/>
      <fill>
        <patternFill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  <fill>
        <patternFill>
          <fgColor indexed="64"/>
          <bgColor theme="7"/>
        </patternFill>
      </fill>
    </dxf>
    <dxf>
      <fill>
        <patternFill>
          <fgColor indexed="64"/>
          <bgColor theme="7"/>
        </patternFill>
      </fill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  <fill>
        <patternFill>
          <fgColor indexed="64"/>
          <bgColor theme="7"/>
        </patternFill>
      </fill>
    </dxf>
    <dxf>
      <fill>
        <patternFill>
          <fgColor indexed="64"/>
          <bgColor theme="7"/>
        </patternFill>
      </fill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d/mm/yyyy;@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%20Personnes%20Handicap&#233;es/Accueil%20Hebergement/SUBVENTIONS/D2020/Mod&#232;les/infodoss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ventions"/>
      <sheetName val="soldes"/>
      <sheetName val="cadastre"/>
      <sheetName val="centres"/>
      <sheetName val="Avances"/>
      <sheetName val="Capacités agréées"/>
      <sheetName val="Absences"/>
      <sheetName val="Barêmes"/>
      <sheetName val="Contributions financières"/>
      <sheetName val="Données calcul CF"/>
      <sheetName val="Feuil1"/>
      <sheetName val="Barêmes AF"/>
      <sheetName val="Barêmes AF RB"/>
      <sheetName val="Barêmes AF RW"/>
    </sheetNames>
    <sheetDataSet>
      <sheetData sheetId="0">
        <row r="2">
          <cell r="B2">
            <v>2020</v>
          </cell>
        </row>
      </sheetData>
      <sheetData sheetId="1"/>
      <sheetData sheetId="2"/>
      <sheetData sheetId="3">
        <row r="1">
          <cell r="A1" t="str">
            <v>Code</v>
          </cell>
          <cell r="B1" t="str">
            <v>Nom</v>
          </cell>
          <cell r="C1" t="str">
            <v>Responsable</v>
          </cell>
          <cell r="D1" t="str">
            <v>Adresse</v>
          </cell>
          <cell r="E1" t="str">
            <v>Code postal</v>
          </cell>
          <cell r="F1" t="str">
            <v>Localité</v>
          </cell>
          <cell r="G1" t="str">
            <v>Capacité agrée</v>
          </cell>
          <cell r="H1" t="str">
            <v>CH sans CJ</v>
          </cell>
          <cell r="I1" t="str">
            <v>Supplément vacances</v>
          </cell>
        </row>
        <row r="2">
          <cell r="A2" t="str">
            <v>CHA2010</v>
          </cell>
          <cell r="B2" t="str">
            <v>L'Aubier</v>
          </cell>
          <cell r="C2" t="str">
            <v>Monsieur BEYAERT Réginald</v>
          </cell>
          <cell r="D2" t="str">
            <v>Chaussée de Waterloo, 1504</v>
          </cell>
          <cell r="E2" t="str">
            <v>1180</v>
          </cell>
          <cell r="F2" t="str">
            <v>BRUXELLES</v>
          </cell>
          <cell r="G2">
            <v>30</v>
          </cell>
          <cell r="I2">
            <v>0.53816425120772948</v>
          </cell>
        </row>
        <row r="3">
          <cell r="A3" t="str">
            <v>CHA2020</v>
          </cell>
          <cell r="B3" t="str">
            <v>La Bastide</v>
          </cell>
          <cell r="C3" t="str">
            <v>Monsieur MINNEN Marc</v>
          </cell>
          <cell r="D3" t="str">
            <v>Dédale du Campanile, 20/200</v>
          </cell>
          <cell r="E3" t="str">
            <v>1200</v>
          </cell>
          <cell r="F3" t="str">
            <v>BRUXELLES</v>
          </cell>
          <cell r="G3">
            <v>20</v>
          </cell>
          <cell r="H3">
            <v>0</v>
          </cell>
          <cell r="I3">
            <v>0.83007246376811594</v>
          </cell>
        </row>
        <row r="4">
          <cell r="A4" t="str">
            <v>CHA2030</v>
          </cell>
          <cell r="B4" t="str">
            <v>Le Bois de Sapins</v>
          </cell>
          <cell r="C4" t="str">
            <v>Madame D'HUART Catherine</v>
          </cell>
          <cell r="D4" t="str">
            <v>Chaussée de Louvain, 27</v>
          </cell>
          <cell r="E4" t="str">
            <v>1210</v>
          </cell>
          <cell r="F4" t="str">
            <v>BRUXELLES</v>
          </cell>
          <cell r="G4">
            <v>15</v>
          </cell>
          <cell r="I4">
            <v>0.64830917874396132</v>
          </cell>
        </row>
        <row r="5">
          <cell r="A5" t="str">
            <v>CHA2035</v>
          </cell>
          <cell r="B5" t="str">
            <v>Condorcet</v>
          </cell>
          <cell r="C5" t="str">
            <v>Madame AYARI Farah</v>
          </cell>
          <cell r="D5" t="str">
            <v>Rue Esseghem, 103</v>
          </cell>
          <cell r="E5">
            <v>1090</v>
          </cell>
          <cell r="F5" t="str">
            <v>BRUXELLES</v>
          </cell>
          <cell r="G5">
            <v>15</v>
          </cell>
          <cell r="I5">
            <v>0.49903381642512079</v>
          </cell>
        </row>
        <row r="6">
          <cell r="A6" t="str">
            <v>CHA2040</v>
          </cell>
          <cell r="B6" t="str">
            <v>Espoir et Joie</v>
          </cell>
          <cell r="C6" t="str">
            <v>Monsieur GONZALES-PUELL Samuel</v>
          </cell>
          <cell r="D6" t="str">
            <v>Rue Heideken, 48</v>
          </cell>
          <cell r="E6" t="str">
            <v>1083</v>
          </cell>
          <cell r="F6" t="str">
            <v>BRUXELLES</v>
          </cell>
          <cell r="G6">
            <v>16</v>
          </cell>
          <cell r="H6">
            <v>0</v>
          </cell>
          <cell r="I6">
            <v>0.76313405797101452</v>
          </cell>
        </row>
        <row r="7">
          <cell r="A7" t="str">
            <v>CHA2050</v>
          </cell>
          <cell r="B7" t="str">
            <v>Facere</v>
          </cell>
          <cell r="C7" t="str">
            <v>Madame VAN POTTELSBERGHE Florence</v>
          </cell>
          <cell r="D7" t="str">
            <v>Rue Meylemeersch, 72</v>
          </cell>
          <cell r="E7" t="str">
            <v>1070</v>
          </cell>
          <cell r="F7" t="str">
            <v>BRUXELLES</v>
          </cell>
          <cell r="G7">
            <v>30</v>
          </cell>
          <cell r="H7">
            <v>0</v>
          </cell>
          <cell r="I7">
            <v>0.75193236714975842</v>
          </cell>
        </row>
        <row r="8">
          <cell r="A8" t="str">
            <v>CHA2060</v>
          </cell>
          <cell r="B8" t="str">
            <v>Farra - Méridien</v>
          </cell>
          <cell r="C8" t="str">
            <v>Madame SEGERS Annick</v>
          </cell>
          <cell r="D8" t="str">
            <v>Rue du Méridien, 22</v>
          </cell>
          <cell r="E8">
            <v>1210</v>
          </cell>
          <cell r="F8" t="str">
            <v>BRUXELLES</v>
          </cell>
          <cell r="G8">
            <v>22</v>
          </cell>
          <cell r="H8">
            <v>4.041666666666667</v>
          </cell>
          <cell r="I8">
            <v>0.73417238749046532</v>
          </cell>
        </row>
        <row r="9">
          <cell r="A9" t="str">
            <v>CHA2065</v>
          </cell>
          <cell r="B9" t="str">
            <v>Farra - Court séjour</v>
          </cell>
          <cell r="C9" t="str">
            <v>Madame SEGERS Annick</v>
          </cell>
          <cell r="D9" t="str">
            <v>Rue du Méridien, 22</v>
          </cell>
          <cell r="E9">
            <v>1210</v>
          </cell>
          <cell r="F9" t="str">
            <v>BRUXELLES</v>
          </cell>
          <cell r="G9">
            <v>2.75</v>
          </cell>
          <cell r="H9">
            <v>0</v>
          </cell>
        </row>
        <row r="10">
          <cell r="A10" t="str">
            <v>CHA2070</v>
          </cell>
          <cell r="B10" t="str">
            <v>Les Fougères</v>
          </cell>
          <cell r="C10" t="str">
            <v>Monsieur LANOY Albert</v>
          </cell>
          <cell r="D10" t="str">
            <v>Rue du Loutrier, 63</v>
          </cell>
          <cell r="E10" t="str">
            <v>1170</v>
          </cell>
          <cell r="F10" t="str">
            <v>BRUXELLES</v>
          </cell>
          <cell r="G10">
            <v>15</v>
          </cell>
          <cell r="H10">
            <v>0</v>
          </cell>
          <cell r="I10">
            <v>0.672463768115942</v>
          </cell>
        </row>
        <row r="11">
          <cell r="A11" t="str">
            <v>CHA2080</v>
          </cell>
          <cell r="B11" t="str">
            <v>Foyer Aurore</v>
          </cell>
          <cell r="C11" t="str">
            <v>Madame DESMEDT Anne</v>
          </cell>
          <cell r="D11" t="str">
            <v>Avenue Maréchal Foch, 11</v>
          </cell>
          <cell r="E11" t="str">
            <v>1030</v>
          </cell>
          <cell r="F11" t="str">
            <v>BRUXELLES</v>
          </cell>
          <cell r="G11">
            <v>23</v>
          </cell>
          <cell r="I11">
            <v>0.89603024574669188</v>
          </cell>
        </row>
        <row r="12">
          <cell r="A12" t="str">
            <v>CHA2090</v>
          </cell>
          <cell r="B12" t="str">
            <v>Les Freesias</v>
          </cell>
          <cell r="C12" t="str">
            <v>Monsieur LANOY Albert</v>
          </cell>
          <cell r="D12" t="str">
            <v>Rue du Loutrier, 63</v>
          </cell>
          <cell r="E12" t="str">
            <v>1170</v>
          </cell>
          <cell r="F12" t="str">
            <v>BRUXELLES</v>
          </cell>
          <cell r="G12">
            <v>15</v>
          </cell>
          <cell r="H12">
            <v>0</v>
          </cell>
          <cell r="I12">
            <v>0.48695652173913045</v>
          </cell>
        </row>
        <row r="13">
          <cell r="A13" t="str">
            <v>CHA2100</v>
          </cell>
          <cell r="B13" t="str">
            <v>Pazhapa</v>
          </cell>
          <cell r="C13" t="str">
            <v>Madame PIGEOLET Marie-Anne</v>
          </cell>
          <cell r="D13" t="str">
            <v>Chaussée de Neerstalle, 265</v>
          </cell>
          <cell r="E13" t="str">
            <v>1190</v>
          </cell>
          <cell r="F13" t="str">
            <v>BRUXELLES</v>
          </cell>
          <cell r="G13">
            <v>26</v>
          </cell>
          <cell r="H13">
            <v>8.77</v>
          </cell>
          <cell r="I13">
            <v>0.76031215161649945</v>
          </cell>
        </row>
        <row r="14">
          <cell r="A14" t="str">
            <v>CHA2110</v>
          </cell>
          <cell r="B14" t="str">
            <v>Hama 1</v>
          </cell>
          <cell r="C14" t="str">
            <v>Monsieur CHIANG Geoffrey</v>
          </cell>
          <cell r="D14" t="str">
            <v>Avenue E. Cambier, 10</v>
          </cell>
          <cell r="E14" t="str">
            <v>1030</v>
          </cell>
          <cell r="F14" t="str">
            <v>BRUXELLES</v>
          </cell>
          <cell r="G14">
            <v>21</v>
          </cell>
          <cell r="I14">
            <v>0.84886128364389235</v>
          </cell>
        </row>
        <row r="15">
          <cell r="A15" t="str">
            <v>CHA2120</v>
          </cell>
          <cell r="B15" t="str">
            <v>Hama 2</v>
          </cell>
          <cell r="C15" t="str">
            <v>Madame JACQUES Anne</v>
          </cell>
          <cell r="D15" t="str">
            <v>Rue Jules Lejeune, 46</v>
          </cell>
          <cell r="E15" t="str">
            <v>1050</v>
          </cell>
          <cell r="F15" t="str">
            <v>BRUXELLES</v>
          </cell>
          <cell r="G15">
            <v>20</v>
          </cell>
          <cell r="I15">
            <v>0.77644927536231889</v>
          </cell>
        </row>
        <row r="16">
          <cell r="A16" t="str">
            <v>CHA2130</v>
          </cell>
          <cell r="B16" t="str">
            <v>Hama 3</v>
          </cell>
          <cell r="C16" t="str">
            <v>Madame TOMSIN Pascale</v>
          </cell>
          <cell r="D16" t="str">
            <v>Avenue de la Couronne, 554</v>
          </cell>
          <cell r="E16" t="str">
            <v>1050</v>
          </cell>
          <cell r="F16" t="str">
            <v>BRUXELLES</v>
          </cell>
          <cell r="G16">
            <v>19</v>
          </cell>
          <cell r="I16">
            <v>0.71449275362318843</v>
          </cell>
        </row>
        <row r="17">
          <cell r="A17" t="str">
            <v>CHA2140</v>
          </cell>
          <cell r="B17" t="str">
            <v>Centre Pierre Jurdant</v>
          </cell>
          <cell r="C17" t="str">
            <v xml:space="preserve">Madame OMBELETS Nathalie </v>
          </cell>
          <cell r="D17" t="str">
            <v>Avenue Mozart, 84</v>
          </cell>
          <cell r="E17" t="str">
            <v>1190</v>
          </cell>
          <cell r="F17" t="str">
            <v>BRUXELLES</v>
          </cell>
          <cell r="G17">
            <v>20</v>
          </cell>
          <cell r="I17">
            <v>0.74347826086956526</v>
          </cell>
        </row>
        <row r="18">
          <cell r="A18" t="str">
            <v>CHA2150</v>
          </cell>
          <cell r="B18" t="str">
            <v>Maison du Tropique</v>
          </cell>
          <cell r="C18" t="str">
            <v>Monsieur DUPONT Laurent</v>
          </cell>
          <cell r="D18" t="str">
            <v>Rue de l'Equateur, 18</v>
          </cell>
          <cell r="E18" t="str">
            <v>1180</v>
          </cell>
          <cell r="F18" t="str">
            <v>BRUXELLES</v>
          </cell>
          <cell r="G18">
            <v>17</v>
          </cell>
          <cell r="H18">
            <v>4.18</v>
          </cell>
          <cell r="I18">
            <v>0.80032206119162641</v>
          </cell>
        </row>
        <row r="19">
          <cell r="A19" t="str">
            <v>CHA2160</v>
          </cell>
          <cell r="B19" t="str">
            <v>Résidence la Forêt</v>
          </cell>
          <cell r="C19" t="str">
            <v>Madame TILLIEUX Caroline</v>
          </cell>
          <cell r="D19" t="str">
            <v>Val des Epinettes, 17</v>
          </cell>
          <cell r="E19" t="str">
            <v>1150</v>
          </cell>
          <cell r="F19" t="str">
            <v>BRUXELLES</v>
          </cell>
          <cell r="G19">
            <v>16</v>
          </cell>
          <cell r="H19">
            <v>2</v>
          </cell>
          <cell r="I19">
            <v>0.4125905797101449</v>
          </cell>
        </row>
        <row r="20">
          <cell r="A20" t="str">
            <v>CHA2170</v>
          </cell>
          <cell r="B20" t="str">
            <v>Les Bolets</v>
          </cell>
          <cell r="C20" t="str">
            <v>Madame FRAGNIERE Moïra</v>
          </cell>
          <cell r="D20" t="str">
            <v>Rue Middelbourg, 68</v>
          </cell>
          <cell r="E20" t="str">
            <v>1170</v>
          </cell>
          <cell r="F20" t="str">
            <v>BRUXELLES</v>
          </cell>
          <cell r="G20">
            <v>22</v>
          </cell>
          <cell r="I20">
            <v>0.44960474308300397</v>
          </cell>
        </row>
        <row r="21">
          <cell r="A21" t="str">
            <v>CHA2180</v>
          </cell>
          <cell r="B21" t="str">
            <v>Les Foyers de l'Arche</v>
          </cell>
          <cell r="C21" t="str">
            <v xml:space="preserve">Madame CRAHAY Marie-Hélène </v>
          </cell>
          <cell r="D21" t="str">
            <v>Rue de Chambéry, 23</v>
          </cell>
          <cell r="E21" t="str">
            <v>1040</v>
          </cell>
          <cell r="F21" t="str">
            <v>BRUXELLES</v>
          </cell>
          <cell r="G21">
            <v>28</v>
          </cell>
          <cell r="I21">
            <v>0.58212560386473433</v>
          </cell>
        </row>
        <row r="22">
          <cell r="A22" t="str">
            <v>CHA2190</v>
          </cell>
          <cell r="B22" t="str">
            <v>Hoppa</v>
          </cell>
          <cell r="C22" t="str">
            <v>Madame PROVOOST Catherine</v>
          </cell>
          <cell r="D22" t="str">
            <v>Rue Potaarde, 268</v>
          </cell>
          <cell r="E22">
            <v>1082</v>
          </cell>
          <cell r="F22" t="str">
            <v>BRUXELLES</v>
          </cell>
          <cell r="H22">
            <v>0</v>
          </cell>
          <cell r="I22">
            <v>0.40579710144927539</v>
          </cell>
        </row>
        <row r="23">
          <cell r="A23" t="str">
            <v>CHA2200</v>
          </cell>
          <cell r="B23" t="str">
            <v>Les Pilotis</v>
          </cell>
          <cell r="C23" t="str">
            <v>Madame LENNE Delphine - Monsieur MARY Nicolas</v>
          </cell>
          <cell r="D23" t="str">
            <v>Avenue Orban, 94</v>
          </cell>
          <cell r="E23">
            <v>1150</v>
          </cell>
          <cell r="F23" t="str">
            <v>BRUXELLES</v>
          </cell>
          <cell r="G23">
            <v>15</v>
          </cell>
          <cell r="I23">
            <v>0.2318840579710145</v>
          </cell>
        </row>
        <row r="24">
          <cell r="A24" t="str">
            <v>CHE3010</v>
          </cell>
          <cell r="B24" t="str">
            <v>Les Cailloux</v>
          </cell>
          <cell r="C24" t="str">
            <v>Madame PRAET Edith</v>
          </cell>
          <cell r="D24" t="str">
            <v>Avenue Winston Churchill, 159</v>
          </cell>
          <cell r="E24" t="str">
            <v>1180</v>
          </cell>
          <cell r="F24" t="str">
            <v>BRUXELLES</v>
          </cell>
          <cell r="G24">
            <v>30</v>
          </cell>
          <cell r="I24">
            <v>0.44685185185185183</v>
          </cell>
        </row>
        <row r="25">
          <cell r="A25" t="str">
            <v>CHE3020</v>
          </cell>
          <cell r="B25" t="str">
            <v>Centre Arnaud Fraiteur</v>
          </cell>
          <cell r="C25" t="str">
            <v>Le centre d'hébergement n'existe plus</v>
          </cell>
        </row>
        <row r="26">
          <cell r="A26" t="str">
            <v>CHE3030</v>
          </cell>
          <cell r="B26" t="str">
            <v>I.R.A.H.M.</v>
          </cell>
          <cell r="C26" t="str">
            <v>Madame HERENG Catherine</v>
          </cell>
          <cell r="D26" t="str">
            <v>Avenue Albert Dumont, 40</v>
          </cell>
          <cell r="E26" t="str">
            <v>1200</v>
          </cell>
          <cell r="F26" t="str">
            <v>BRUXELLES</v>
          </cell>
          <cell r="G26">
            <v>44</v>
          </cell>
          <cell r="H26">
            <v>9</v>
          </cell>
          <cell r="I26">
            <v>0.1715909090909091</v>
          </cell>
        </row>
        <row r="27">
          <cell r="A27" t="str">
            <v>CHE3040</v>
          </cell>
          <cell r="B27" t="str">
            <v>Chapelle de Bourgogne</v>
          </cell>
          <cell r="C27" t="str">
            <v>Monsieur DEFOSSEZ Philippe</v>
          </cell>
          <cell r="D27" t="str">
            <v>Dieweg, 73</v>
          </cell>
          <cell r="E27" t="str">
            <v>1180</v>
          </cell>
          <cell r="F27" t="str">
            <v>BRUXELLES</v>
          </cell>
          <cell r="G27">
            <v>46</v>
          </cell>
          <cell r="I27">
            <v>0.53055555555555556</v>
          </cell>
        </row>
        <row r="28">
          <cell r="A28" t="str">
            <v>CHE3050</v>
          </cell>
          <cell r="B28" t="str">
            <v xml:space="preserve">Cité Joyeuse </v>
          </cell>
          <cell r="C28" t="str">
            <v>Madame MOHDAD Najat</v>
          </cell>
          <cell r="D28" t="str">
            <v>Rue de la Cité Joyeuse, 2</v>
          </cell>
          <cell r="E28" t="str">
            <v>1080</v>
          </cell>
          <cell r="F28" t="str">
            <v>BRUXELLES</v>
          </cell>
          <cell r="G28">
            <v>107</v>
          </cell>
          <cell r="H28">
            <v>52</v>
          </cell>
          <cell r="I28">
            <v>0.59205607476635513</v>
          </cell>
        </row>
        <row r="29">
          <cell r="A29" t="str">
            <v>CHE3060</v>
          </cell>
          <cell r="B29" t="str">
            <v>La Clé</v>
          </cell>
          <cell r="C29" t="str">
            <v>Madame VAN CUTSEM Isabelle</v>
          </cell>
          <cell r="D29" t="str">
            <v>Rue Louis Scutenaire, 5/6</v>
          </cell>
          <cell r="E29" t="str">
            <v>1030</v>
          </cell>
          <cell r="F29" t="str">
            <v>BRUXELLES</v>
          </cell>
          <cell r="G29">
            <v>20</v>
          </cell>
          <cell r="I29">
            <v>0.32874396135265699</v>
          </cell>
        </row>
        <row r="30">
          <cell r="A30" t="str">
            <v>CHE3070</v>
          </cell>
          <cell r="B30" t="str">
            <v>Creb Oiseau Bleu</v>
          </cell>
          <cell r="C30" t="str">
            <v>Madame REBOUX Marie-France</v>
          </cell>
          <cell r="D30" t="str">
            <v>Avenue Chapelle aux Champs, 40</v>
          </cell>
          <cell r="E30" t="str">
            <v>1200</v>
          </cell>
          <cell r="F30" t="str">
            <v>BRUXELLES</v>
          </cell>
          <cell r="G30">
            <v>27</v>
          </cell>
          <cell r="I30">
            <v>0.66378600823045264</v>
          </cell>
        </row>
        <row r="31">
          <cell r="A31" t="str">
            <v>CHE3080</v>
          </cell>
          <cell r="B31" t="str">
            <v>Institut Decroly</v>
          </cell>
          <cell r="C31" t="str">
            <v>Madame VERVAET Jennifer</v>
          </cell>
          <cell r="D31" t="str">
            <v>Rue du Bambou, 9</v>
          </cell>
          <cell r="E31" t="str">
            <v>1180</v>
          </cell>
          <cell r="F31" t="str">
            <v>BRUXELLES</v>
          </cell>
          <cell r="G31">
            <v>46.5</v>
          </cell>
          <cell r="H31">
            <v>1</v>
          </cell>
          <cell r="I31">
            <v>0.21563786008230454</v>
          </cell>
        </row>
        <row r="32">
          <cell r="A32" t="str">
            <v>CHE3085</v>
          </cell>
          <cell r="B32" t="str">
            <v>Institut Decroly - Court séjour</v>
          </cell>
          <cell r="C32" t="str">
            <v>Madame VERVAET Jennifer</v>
          </cell>
          <cell r="D32" t="str">
            <v>Rue du Bambou, 9</v>
          </cell>
          <cell r="E32" t="str">
            <v>1180</v>
          </cell>
          <cell r="F32" t="str">
            <v>BRUXELLES</v>
          </cell>
          <cell r="G32">
            <v>6</v>
          </cell>
        </row>
        <row r="33">
          <cell r="A33" t="str">
            <v>CHE3090</v>
          </cell>
          <cell r="B33" t="str">
            <v>I.R.S.A.</v>
          </cell>
          <cell r="C33" t="str">
            <v>Monsieur BEYAERT Réginald</v>
          </cell>
          <cell r="D33" t="str">
            <v>Chaussée de Waterloo, 1504</v>
          </cell>
          <cell r="E33" t="str">
            <v>1180</v>
          </cell>
          <cell r="F33" t="str">
            <v>BRUXELLES</v>
          </cell>
          <cell r="G33">
            <v>90</v>
          </cell>
          <cell r="I33">
            <v>0.12592592592592591</v>
          </cell>
        </row>
        <row r="34">
          <cell r="A34" t="str">
            <v>CHE3100</v>
          </cell>
          <cell r="B34" t="str">
            <v>Nid Marcelle Briard</v>
          </cell>
          <cell r="C34" t="str">
            <v>Madame HARMS Morgane</v>
          </cell>
          <cell r="D34" t="str">
            <v>Avenue Georges Lecointe, 2</v>
          </cell>
          <cell r="E34" t="str">
            <v>1180</v>
          </cell>
          <cell r="F34" t="str">
            <v>BRUXELLES</v>
          </cell>
          <cell r="G34">
            <v>23</v>
          </cell>
          <cell r="H34">
            <v>0</v>
          </cell>
          <cell r="I34">
            <v>0.54661835748792276</v>
          </cell>
        </row>
        <row r="35">
          <cell r="A35" t="str">
            <v>CHE3110</v>
          </cell>
          <cell r="B35" t="str">
            <v>La Passerelle</v>
          </cell>
          <cell r="C35" t="str">
            <v>Madame FRAGNIERE Moïra</v>
          </cell>
          <cell r="D35" t="str">
            <v>Rue Middelbourg, 68</v>
          </cell>
          <cell r="E35" t="str">
            <v>1170</v>
          </cell>
          <cell r="F35" t="str">
            <v>BRUXELLES</v>
          </cell>
          <cell r="G35">
            <v>15</v>
          </cell>
          <cell r="I35">
            <v>0.47222222222222221</v>
          </cell>
        </row>
        <row r="36">
          <cell r="A36" t="str">
            <v>CHE3120</v>
          </cell>
          <cell r="B36" t="str">
            <v>War Mémorial</v>
          </cell>
          <cell r="C36" t="str">
            <v xml:space="preserve">Monsieur PRIETO-QUESADA Louis </v>
          </cell>
          <cell r="D36" t="str">
            <v>Rue de Haerne, 216</v>
          </cell>
          <cell r="E36" t="str">
            <v>1040</v>
          </cell>
          <cell r="F36" t="str">
            <v>BRUXELLES</v>
          </cell>
          <cell r="G36">
            <v>10</v>
          </cell>
          <cell r="H36">
            <v>1</v>
          </cell>
          <cell r="I36">
            <v>0.36833333333333335</v>
          </cell>
        </row>
        <row r="37">
          <cell r="A37" t="str">
            <v>CHE3130</v>
          </cell>
          <cell r="B37" t="str">
            <v>Les Weigelias</v>
          </cell>
          <cell r="C37" t="str">
            <v>Madame VANROESSEL Françoise</v>
          </cell>
          <cell r="D37" t="str">
            <v>Avenue de l'Arbalète, 58</v>
          </cell>
          <cell r="E37" t="str">
            <v>1170</v>
          </cell>
          <cell r="F37" t="str">
            <v>BRUXELLES</v>
          </cell>
          <cell r="G37">
            <v>12</v>
          </cell>
          <cell r="I37">
            <v>0.31111111111111112</v>
          </cell>
        </row>
        <row r="38">
          <cell r="A38" t="str">
            <v>CJA1010</v>
          </cell>
          <cell r="B38" t="str">
            <v>L'Aubier</v>
          </cell>
          <cell r="C38" t="str">
            <v>Monsieur BEYAERT Réginald</v>
          </cell>
          <cell r="D38" t="str">
            <v>Chaussée de Waterloo, 1504</v>
          </cell>
          <cell r="E38" t="str">
            <v>1180</v>
          </cell>
          <cell r="F38" t="str">
            <v>BRUXELLES</v>
          </cell>
          <cell r="G38">
            <v>40</v>
          </cell>
          <cell r="H38">
            <v>0</v>
          </cell>
        </row>
        <row r="39">
          <cell r="A39" t="str">
            <v>CJA1020</v>
          </cell>
          <cell r="B39" t="str">
            <v>La Bastide</v>
          </cell>
          <cell r="C39" t="str">
            <v>Madame DE VILLERS GRAND CHAMP Bénédicte</v>
          </cell>
          <cell r="D39" t="str">
            <v>Dédale du Campanile, 20/200</v>
          </cell>
          <cell r="E39" t="str">
            <v>1200</v>
          </cell>
          <cell r="F39" t="str">
            <v>BRUXELLES</v>
          </cell>
          <cell r="G39">
            <v>11</v>
          </cell>
          <cell r="H39">
            <v>0</v>
          </cell>
        </row>
        <row r="40">
          <cell r="A40" t="str">
            <v>CJA1030</v>
          </cell>
          <cell r="B40" t="str">
            <v>La Braise</v>
          </cell>
          <cell r="C40" t="str">
            <v>Madame CROISIAUX Christine</v>
          </cell>
          <cell r="D40" t="str">
            <v>Rue de Neerpede, 165</v>
          </cell>
          <cell r="E40" t="str">
            <v>1070</v>
          </cell>
          <cell r="F40" t="str">
            <v>BRUXELLES</v>
          </cell>
          <cell r="G40">
            <v>33</v>
          </cell>
        </row>
        <row r="41">
          <cell r="A41" t="str">
            <v>CJA1040</v>
          </cell>
          <cell r="B41" t="str">
            <v>Espoir et Joie</v>
          </cell>
          <cell r="C41" t="str">
            <v>Monsieur GONZALES-PUELL Samuel</v>
          </cell>
          <cell r="D41" t="str">
            <v>Rue Heideken, 48</v>
          </cell>
          <cell r="E41" t="str">
            <v>1083</v>
          </cell>
          <cell r="F41" t="str">
            <v>BRUXELLES</v>
          </cell>
          <cell r="G41">
            <v>34</v>
          </cell>
        </row>
        <row r="42">
          <cell r="A42" t="str">
            <v>CJA1045</v>
          </cell>
          <cell r="B42" t="str">
            <v>Estreda</v>
          </cell>
          <cell r="C42" t="str">
            <v>Madame AYARI Farah</v>
          </cell>
          <cell r="D42" t="str">
            <v>Rue Esseghem, 103</v>
          </cell>
          <cell r="E42">
            <v>1090</v>
          </cell>
          <cell r="F42" t="str">
            <v>BRUXELLES</v>
          </cell>
          <cell r="G42">
            <v>15</v>
          </cell>
        </row>
        <row r="43">
          <cell r="A43" t="str">
            <v>CJA1050</v>
          </cell>
          <cell r="B43" t="str">
            <v>Facere</v>
          </cell>
          <cell r="C43" t="str">
            <v>Madame VAN POTTELSBERGHE Florence</v>
          </cell>
          <cell r="D43" t="str">
            <v>Rue Meylemeersch, 72</v>
          </cell>
          <cell r="E43" t="str">
            <v>1070</v>
          </cell>
          <cell r="F43" t="str">
            <v>BRUXELLES</v>
          </cell>
          <cell r="G43">
            <v>35</v>
          </cell>
          <cell r="H43">
            <v>0</v>
          </cell>
        </row>
        <row r="44">
          <cell r="A44" t="str">
            <v>CJA1060</v>
          </cell>
          <cell r="B44" t="str">
            <v>La Famille</v>
          </cell>
          <cell r="C44" t="str">
            <v>Madame FOUCART Daphné</v>
          </cell>
          <cell r="D44" t="str">
            <v>Rue Jean Jacquet, 25</v>
          </cell>
          <cell r="E44" t="str">
            <v>1081</v>
          </cell>
          <cell r="F44" t="str">
            <v>BRUXELLES</v>
          </cell>
          <cell r="G44">
            <v>16</v>
          </cell>
        </row>
        <row r="45">
          <cell r="A45" t="str">
            <v>CJA1080</v>
          </cell>
          <cell r="B45" t="str">
            <v>Farra - Stratégie</v>
          </cell>
          <cell r="C45" t="str">
            <v>Madame SEGERS Annick</v>
          </cell>
          <cell r="D45" t="str">
            <v>Rue du Méridien, 22</v>
          </cell>
          <cell r="E45">
            <v>1210</v>
          </cell>
          <cell r="F45" t="str">
            <v>BRUXELLES</v>
          </cell>
          <cell r="G45">
            <v>32</v>
          </cell>
        </row>
        <row r="46">
          <cell r="A46" t="str">
            <v>CJA1090</v>
          </cell>
          <cell r="B46" t="str">
            <v>La Forestière</v>
          </cell>
          <cell r="C46" t="str">
            <v>Madame GAILLY Véronique</v>
          </cell>
          <cell r="D46" t="str">
            <v>Rue de l'Eté, 100</v>
          </cell>
          <cell r="E46" t="str">
            <v>1050</v>
          </cell>
          <cell r="F46" t="str">
            <v>BRUXELLES</v>
          </cell>
          <cell r="G46">
            <v>56</v>
          </cell>
        </row>
        <row r="47">
          <cell r="A47" t="str">
            <v>CJA1100</v>
          </cell>
          <cell r="B47" t="str">
            <v>Les Fougères</v>
          </cell>
          <cell r="C47" t="str">
            <v>Monsieur LANOY Albert</v>
          </cell>
          <cell r="D47" t="str">
            <v>Rue du Loutrier, 63</v>
          </cell>
          <cell r="E47" t="str">
            <v>1170</v>
          </cell>
          <cell r="F47" t="str">
            <v>BRUXELLES</v>
          </cell>
          <cell r="G47">
            <v>15</v>
          </cell>
          <cell r="H47">
            <v>0</v>
          </cell>
        </row>
        <row r="48">
          <cell r="A48" t="str">
            <v>CJA1110</v>
          </cell>
          <cell r="B48" t="str">
            <v>Centre Anaïs</v>
          </cell>
          <cell r="C48" t="str">
            <v>Madame BASSINE Véronique</v>
          </cell>
          <cell r="D48" t="str">
            <v>Avenue Maréchal Foch, 40</v>
          </cell>
          <cell r="E48" t="str">
            <v>1030</v>
          </cell>
          <cell r="F48" t="str">
            <v>BRUXELLES</v>
          </cell>
          <cell r="G48">
            <v>25</v>
          </cell>
        </row>
        <row r="49">
          <cell r="A49" t="str">
            <v>CJA1120</v>
          </cell>
          <cell r="B49" t="str">
            <v>Le Grain</v>
          </cell>
          <cell r="C49" t="str">
            <v xml:space="preserve">Madame CRAHAY Marie-Hélène </v>
          </cell>
          <cell r="D49" t="str">
            <v>Rue de Chambéry, 23</v>
          </cell>
          <cell r="E49" t="str">
            <v>1040</v>
          </cell>
          <cell r="F49" t="str">
            <v>BRUXELLES</v>
          </cell>
          <cell r="G49">
            <v>29</v>
          </cell>
        </row>
        <row r="50">
          <cell r="A50" t="str">
            <v>CJA1130</v>
          </cell>
          <cell r="B50" t="str">
            <v>Maison du Tropique</v>
          </cell>
          <cell r="C50" t="str">
            <v>Monsieur DUPONT Laurent</v>
          </cell>
          <cell r="D50" t="str">
            <v>Rue de l'Equateur, 18</v>
          </cell>
          <cell r="E50" t="str">
            <v>1180</v>
          </cell>
          <cell r="F50" t="str">
            <v>BRUXELLES</v>
          </cell>
          <cell r="G50">
            <v>14</v>
          </cell>
        </row>
        <row r="51">
          <cell r="A51" t="str">
            <v>CJA1140</v>
          </cell>
          <cell r="B51" t="str">
            <v>Les Platanes</v>
          </cell>
          <cell r="C51" t="str">
            <v>Madame LESIRE Marie-Dominique</v>
          </cell>
          <cell r="D51" t="str">
            <v>Rue du Loutrier, 75</v>
          </cell>
          <cell r="E51" t="str">
            <v>1170</v>
          </cell>
          <cell r="F51" t="str">
            <v>BRUXELLES</v>
          </cell>
          <cell r="G51">
            <v>129</v>
          </cell>
        </row>
        <row r="52">
          <cell r="A52" t="str">
            <v>CJA1150</v>
          </cell>
          <cell r="B52" t="str">
            <v>Le Prétexte</v>
          </cell>
          <cell r="C52" t="str">
            <v>Monsieur HUBEAU Bernard</v>
          </cell>
          <cell r="D52" t="str">
            <v>Avenue Kersbeek, 340</v>
          </cell>
          <cell r="E52" t="str">
            <v>1180</v>
          </cell>
          <cell r="F52" t="str">
            <v>BRUXELLES</v>
          </cell>
          <cell r="G52">
            <v>24</v>
          </cell>
        </row>
        <row r="53">
          <cell r="A53" t="str">
            <v>CJA1160</v>
          </cell>
          <cell r="B53" t="str">
            <v>Résidence la Forêt</v>
          </cell>
          <cell r="C53" t="str">
            <v>Madame TILLIEUX Caroline</v>
          </cell>
          <cell r="D53" t="str">
            <v>Val des Epinettes, 17</v>
          </cell>
          <cell r="E53" t="str">
            <v>1150</v>
          </cell>
          <cell r="F53" t="str">
            <v>BRUXELLES</v>
          </cell>
          <cell r="G53">
            <v>16</v>
          </cell>
        </row>
        <row r="54">
          <cell r="A54" t="str">
            <v>CJA1170</v>
          </cell>
          <cell r="B54" t="str">
            <v>Centre Sésame</v>
          </cell>
          <cell r="C54" t="str">
            <v>Madame DELVOSAL Annick</v>
          </cell>
          <cell r="D54" t="str">
            <v>Avenue Messidor, 16</v>
          </cell>
          <cell r="E54" t="str">
            <v>1180</v>
          </cell>
          <cell r="F54" t="str">
            <v>BRUXELLES</v>
          </cell>
          <cell r="G54">
            <v>25</v>
          </cell>
        </row>
        <row r="55">
          <cell r="A55" t="str">
            <v>CJA1180</v>
          </cell>
          <cell r="B55" t="str">
            <v>Les Vraies Richesses</v>
          </cell>
          <cell r="C55" t="str">
            <v>Madame VAN HALLE Isabelle</v>
          </cell>
          <cell r="D55" t="str">
            <v>Rue de la Procession, 24</v>
          </cell>
          <cell r="E55" t="str">
            <v>1070</v>
          </cell>
          <cell r="F55" t="str">
            <v>BRUXELLES</v>
          </cell>
          <cell r="G55">
            <v>20</v>
          </cell>
        </row>
        <row r="56">
          <cell r="A56" t="str">
            <v>CJA1190</v>
          </cell>
          <cell r="B56" t="str">
            <v>Hoppa</v>
          </cell>
          <cell r="C56" t="str">
            <v>Madame PROVOOST Catherine</v>
          </cell>
          <cell r="D56" t="str">
            <v>Rue Potaarde, 268</v>
          </cell>
          <cell r="E56">
            <v>1082</v>
          </cell>
          <cell r="F56" t="str">
            <v>BRUXELLES</v>
          </cell>
        </row>
        <row r="57">
          <cell r="A57" t="str">
            <v>CJA1200</v>
          </cell>
          <cell r="B57" t="str">
            <v>Farra - Méridien</v>
          </cell>
          <cell r="C57" t="str">
            <v>Madame SEGERS Annick</v>
          </cell>
          <cell r="D57" t="str">
            <v>Rue du Méridien, 22</v>
          </cell>
          <cell r="E57">
            <v>1210</v>
          </cell>
          <cell r="F57" t="str">
            <v>BRUXELLES</v>
          </cell>
          <cell r="G57">
            <v>22.25</v>
          </cell>
        </row>
        <row r="58">
          <cell r="A58" t="str">
            <v>CJA1205</v>
          </cell>
          <cell r="B58" t="str">
            <v>Farra - Répit</v>
          </cell>
          <cell r="C58" t="str">
            <v>Madame SEGERS Annick</v>
          </cell>
          <cell r="D58" t="str">
            <v>Rue du Méridien, 22</v>
          </cell>
          <cell r="E58">
            <v>1210</v>
          </cell>
          <cell r="F58" t="str">
            <v>BRUXELLES</v>
          </cell>
          <cell r="G58">
            <v>2.75</v>
          </cell>
        </row>
        <row r="59">
          <cell r="A59" t="str">
            <v>CJE4005</v>
          </cell>
          <cell r="B59" t="str">
            <v>Centre Arnaud Fraiteur</v>
          </cell>
          <cell r="C59" t="str">
            <v>Madame GOB Pascale</v>
          </cell>
          <cell r="D59" t="str">
            <v>Rue de la Cité Joyeuse, 2</v>
          </cell>
          <cell r="E59" t="str">
            <v>1080</v>
          </cell>
          <cell r="F59" t="str">
            <v>BRUXELLES</v>
          </cell>
          <cell r="G59">
            <v>10</v>
          </cell>
          <cell r="H59">
            <v>20</v>
          </cell>
        </row>
        <row r="60">
          <cell r="A60" t="str">
            <v>CJE4015</v>
          </cell>
          <cell r="B60" t="str">
            <v>Grandir</v>
          </cell>
          <cell r="C60" t="str">
            <v>Madame DESMEDT Anne</v>
          </cell>
          <cell r="D60" t="str">
            <v>Rue de la Limite, 116</v>
          </cell>
          <cell r="E60" t="str">
            <v>1210</v>
          </cell>
          <cell r="F60" t="str">
            <v>BRUXELLES</v>
          </cell>
          <cell r="G60">
            <v>17</v>
          </cell>
        </row>
        <row r="61">
          <cell r="A61" t="str">
            <v>CJE4020</v>
          </cell>
          <cell r="B61" t="str">
            <v>Creb Eveil</v>
          </cell>
          <cell r="C61" t="str">
            <v>Madame REBOUX Marie-France</v>
          </cell>
          <cell r="D61" t="str">
            <v>Avenue Chapelle aux Champs, 40</v>
          </cell>
          <cell r="E61" t="str">
            <v>1200</v>
          </cell>
          <cell r="F61" t="str">
            <v>BRUXELLES</v>
          </cell>
          <cell r="G61">
            <v>55</v>
          </cell>
        </row>
        <row r="62">
          <cell r="A62" t="str">
            <v>CJE4030</v>
          </cell>
          <cell r="B62" t="str">
            <v>Creb Solidaritas</v>
          </cell>
          <cell r="C62" t="str">
            <v>Madame LALOUM Rebecca</v>
          </cell>
          <cell r="D62" t="str">
            <v>Avenue de la Forêt, 52</v>
          </cell>
          <cell r="E62" t="str">
            <v>1050</v>
          </cell>
          <cell r="F62" t="str">
            <v>BRUXELLES</v>
          </cell>
          <cell r="G62">
            <v>36</v>
          </cell>
        </row>
        <row r="63">
          <cell r="A63" t="str">
            <v>CJE4035</v>
          </cell>
          <cell r="B63" t="str">
            <v>IRSA</v>
          </cell>
          <cell r="C63" t="str">
            <v xml:space="preserve">Monsieur BEYAERT Réginald </v>
          </cell>
          <cell r="D63" t="str">
            <v>Chaussée de Waterloo, 1504</v>
          </cell>
          <cell r="E63">
            <v>1180</v>
          </cell>
          <cell r="F63" t="str">
            <v>BRUXELLES</v>
          </cell>
          <cell r="G63">
            <v>30</v>
          </cell>
          <cell r="H63">
            <v>0</v>
          </cell>
        </row>
        <row r="64">
          <cell r="A64" t="str">
            <v>CJE4080</v>
          </cell>
          <cell r="B64" t="str">
            <v>Farra ASBL</v>
          </cell>
          <cell r="C64" t="str">
            <v>Madame SEGERS Annick</v>
          </cell>
          <cell r="D64" t="str">
            <v>Rue du Méridien, 22</v>
          </cell>
          <cell r="E64">
            <v>1210</v>
          </cell>
          <cell r="F64" t="str">
            <v>BRUXELLES</v>
          </cell>
          <cell r="G64">
            <v>16</v>
          </cell>
        </row>
        <row r="65">
          <cell r="A65" t="str">
            <v>CJES5010</v>
          </cell>
          <cell r="B65" t="str">
            <v>Centre Arnaud Fraiteur</v>
          </cell>
          <cell r="C65" t="str">
            <v>Madame GOB Pascale</v>
          </cell>
          <cell r="D65" t="str">
            <v>Rue de la Cité Joyeuse, 2</v>
          </cell>
          <cell r="E65" t="str">
            <v>1080</v>
          </cell>
          <cell r="F65" t="str">
            <v>BRUXELLES</v>
          </cell>
          <cell r="G65">
            <v>43</v>
          </cell>
          <cell r="H65">
            <v>53</v>
          </cell>
        </row>
        <row r="66">
          <cell r="A66" t="str">
            <v>CJES5020</v>
          </cell>
          <cell r="B66" t="str">
            <v>I.R.A.H.M.</v>
          </cell>
          <cell r="C66" t="str">
            <v>Madame HERENG Catherine</v>
          </cell>
          <cell r="D66" t="str">
            <v>Avenue Albert Dumont, 40</v>
          </cell>
          <cell r="E66" t="str">
            <v>1200</v>
          </cell>
          <cell r="F66" t="str">
            <v>BRUXELLES</v>
          </cell>
          <cell r="G66">
            <v>115</v>
          </cell>
          <cell r="H66">
            <v>88.5</v>
          </cell>
        </row>
        <row r="67">
          <cell r="A67" t="str">
            <v>CJES5030</v>
          </cell>
          <cell r="B67" t="str">
            <v xml:space="preserve">Cité Joyeuse </v>
          </cell>
          <cell r="C67" t="str">
            <v>Madame MOHDAD Najat</v>
          </cell>
          <cell r="D67" t="str">
            <v>Rue de la Cité Joyeuse, 2</v>
          </cell>
          <cell r="E67" t="str">
            <v>1080</v>
          </cell>
          <cell r="F67" t="str">
            <v>BRUXELLES</v>
          </cell>
          <cell r="G67">
            <v>80</v>
          </cell>
        </row>
        <row r="68">
          <cell r="A68" t="str">
            <v>CJES5040</v>
          </cell>
          <cell r="B68" t="str">
            <v>La Clairière</v>
          </cell>
          <cell r="C68" t="str">
            <v>Madame ADOLPHY  Caroline</v>
          </cell>
          <cell r="D68" t="str">
            <v>Avenue des Hannetons, 58</v>
          </cell>
          <cell r="E68" t="str">
            <v>1170</v>
          </cell>
          <cell r="F68" t="str">
            <v>BRUXELLES</v>
          </cell>
          <cell r="G68">
            <v>260</v>
          </cell>
        </row>
        <row r="69">
          <cell r="A69" t="str">
            <v>CJES5050</v>
          </cell>
          <cell r="B69" t="str">
            <v>La Famille</v>
          </cell>
          <cell r="C69" t="str">
            <v>Madame DEDYE Catherine</v>
          </cell>
          <cell r="D69" t="str">
            <v>Rue Jean Jacquet, 25</v>
          </cell>
          <cell r="E69" t="str">
            <v>1081</v>
          </cell>
          <cell r="F69" t="str">
            <v>BRUXELLES</v>
          </cell>
          <cell r="G69">
            <v>60</v>
          </cell>
        </row>
        <row r="70">
          <cell r="A70" t="str">
            <v>CJES5060</v>
          </cell>
          <cell r="B70" t="str">
            <v>Institut Decroly</v>
          </cell>
          <cell r="C70" t="str">
            <v>Madame VERVAET Jennifer</v>
          </cell>
          <cell r="D70" t="str">
            <v>Rue du Bambou, 9</v>
          </cell>
          <cell r="E70" t="str">
            <v>1180</v>
          </cell>
          <cell r="F70" t="str">
            <v>BRUXELLES</v>
          </cell>
          <cell r="G70">
            <v>187.25</v>
          </cell>
          <cell r="H70">
            <v>128.5</v>
          </cell>
        </row>
        <row r="71">
          <cell r="A71" t="str">
            <v>CJES5070</v>
          </cell>
          <cell r="B71" t="str">
            <v>I.R.S.A.</v>
          </cell>
          <cell r="C71" t="str">
            <v>Monsieur BEYAERT Réginald</v>
          </cell>
          <cell r="D71" t="str">
            <v>Chaussée de Waterloo, 1504</v>
          </cell>
          <cell r="E71" t="str">
            <v>1180</v>
          </cell>
          <cell r="F71" t="str">
            <v>BRUXELLES</v>
          </cell>
          <cell r="G71">
            <v>300</v>
          </cell>
        </row>
        <row r="72">
          <cell r="A72" t="str">
            <v>CJES5080</v>
          </cell>
          <cell r="B72" t="str">
            <v>War Mémorial</v>
          </cell>
          <cell r="C72" t="str">
            <v>Monsieur PRIETO-QUESADA Louis</v>
          </cell>
          <cell r="D72" t="str">
            <v>Rue de Haerne, 216</v>
          </cell>
          <cell r="E72" t="str">
            <v>1040</v>
          </cell>
          <cell r="F72" t="str">
            <v>BRUXELLES</v>
          </cell>
          <cell r="G72">
            <v>33</v>
          </cell>
          <cell r="H72">
            <v>0</v>
          </cell>
        </row>
        <row r="73">
          <cell r="A73" t="str">
            <v>PACT01</v>
          </cell>
          <cell r="B73" t="str">
            <v>I.R.H.A.M - Kaligrav</v>
          </cell>
          <cell r="C73" t="str">
            <v>Madame HERENG Catherine</v>
          </cell>
          <cell r="D73" t="str">
            <v>Avenue Albert Dumont, 40</v>
          </cell>
          <cell r="E73" t="str">
            <v>1200</v>
          </cell>
          <cell r="F73" t="str">
            <v>BRUXELLES</v>
          </cell>
        </row>
        <row r="74">
          <cell r="A74" t="str">
            <v>PACT02</v>
          </cell>
          <cell r="B74" t="str">
            <v>Cheval et Forêt</v>
          </cell>
          <cell r="C74" t="str">
            <v>Monsieur FOULON Luc</v>
          </cell>
        </row>
        <row r="76">
          <cell r="A76" t="str">
            <v>SH</v>
          </cell>
          <cell r="B76" t="str">
            <v>Dossiers ok</v>
          </cell>
        </row>
        <row r="77">
          <cell r="B77" t="str">
            <v>À vérifier</v>
          </cell>
        </row>
        <row r="79">
          <cell r="A79" t="str">
            <v>LG</v>
          </cell>
          <cell r="B79" t="str">
            <v>À vérifier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0000000}" name="Tableau151147" displayName="Tableau151147" ref="A13:D20" totalsRowShown="0" headerRowDxfId="48">
  <tableColumns count="4">
    <tableColumn id="1" xr3:uid="{00000000-0010-0000-0000-000001000000}" name="LIBELLE"/>
    <tableColumn id="2" xr3:uid="{00000000-0010-0000-0000-000002000000}" name="RECU **"/>
    <tableColumn id="3" xr3:uid="{00000000-0010-0000-0000-000003000000}" name="DATE " dataDxfId="47"/>
    <tableColumn id="4" xr3:uid="{00000000-0010-0000-0000-000004000000}" name="LEGENDES" dataDxfId="4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9000000}" name="Tableau15111741" displayName="Tableau15111741" ref="A5:D12" totalsRowShown="0" headerRowDxfId="17" dataDxfId="16">
  <tableColumns count="4">
    <tableColumn id="1" xr3:uid="{00000000-0010-0000-0900-000001000000}" name="LIBELLÉ" dataDxfId="15"/>
    <tableColumn id="2" xr3:uid="{00000000-0010-0000-0900-000002000000}" name="RECU **" dataDxfId="14"/>
    <tableColumn id="3" xr3:uid="{00000000-0010-0000-0900-000003000000}" name="DATE " dataDxfId="13"/>
    <tableColumn id="4" xr3:uid="{00000000-0010-0000-0900-000004000000}" name="LÉGENDES" dataDxfId="1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0A000000}" name="Tableau136121842" displayName="Tableau136121842" ref="A15:D23" totalsRowShown="0" headerRowDxfId="11" dataDxfId="10">
  <tableColumns count="4">
    <tableColumn id="1" xr3:uid="{00000000-0010-0000-0A00-000001000000}" name="LIBELLÉ" dataDxfId="9"/>
    <tableColumn id="2" xr3:uid="{00000000-0010-0000-0A00-000002000000}" name="RECU **" dataDxfId="8"/>
    <tableColumn id="3" xr3:uid="{00000000-0010-0000-0A00-000003000000}" name="DATE " dataDxfId="7"/>
    <tableColumn id="4" xr3:uid="{00000000-0010-0000-0A00-000004000000}" name="LÉGENDES" dataDxfId="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0B000000}" name="Tableau1347131943" displayName="Tableau1347131943" ref="A26:D35" totalsRowShown="0" headerRowDxfId="5" dataDxfId="4">
  <tableColumns count="4">
    <tableColumn id="1" xr3:uid="{00000000-0010-0000-0B00-000001000000}" name="LIBELLÉ" dataDxfId="3"/>
    <tableColumn id="2" xr3:uid="{00000000-0010-0000-0B00-000002000000}" name="RECU **" dataDxfId="2"/>
    <tableColumn id="3" xr3:uid="{00000000-0010-0000-0B00-000003000000}" name="DATE " dataDxfId="1"/>
    <tableColumn id="4" xr3:uid="{00000000-0010-0000-0B00-000004000000}" name="LÉGEND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01000000}" name="Tableau1361248" displayName="Tableau1361248" ref="A23:D30" totalsRowShown="0" headerRowDxfId="45">
  <tableColumns count="4">
    <tableColumn id="1" xr3:uid="{00000000-0010-0000-0100-000001000000}" name="LIBELLE"/>
    <tableColumn id="2" xr3:uid="{00000000-0010-0000-0100-000002000000}" name="RECU **"/>
    <tableColumn id="3" xr3:uid="{00000000-0010-0000-0100-000003000000}" name="DATE " dataDxfId="44"/>
    <tableColumn id="4" xr3:uid="{00000000-0010-0000-0100-000004000000}" name="LEGENDES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02000000}" name="Tableau13471349" displayName="Tableau13471349" ref="A33:D44" totalsRowShown="0" headerRowDxfId="42">
  <tableColumns count="4">
    <tableColumn id="1" xr3:uid="{00000000-0010-0000-0200-000001000000}" name="LIBELLE"/>
    <tableColumn id="2" xr3:uid="{00000000-0010-0000-0200-000002000000}" name="RECU **"/>
    <tableColumn id="3" xr3:uid="{00000000-0010-0000-0200-000003000000}" name="DATE " dataDxfId="41"/>
    <tableColumn id="4" xr3:uid="{00000000-0010-0000-0200-000004000000}" name="LEGENDES" dataDxfId="4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au1511" displayName="Tableau1511" ref="A13:D20" totalsRowShown="0" headerRowDxfId="39">
  <tableColumns count="4">
    <tableColumn id="1" xr3:uid="{00000000-0010-0000-0300-000001000000}" name="LIBELLE"/>
    <tableColumn id="2" xr3:uid="{00000000-0010-0000-0300-000002000000}" name="RECU **" dataDxfId="38"/>
    <tableColumn id="3" xr3:uid="{00000000-0010-0000-0300-000003000000}" name="DATE " dataDxfId="37"/>
    <tableColumn id="4" xr3:uid="{00000000-0010-0000-0300-000004000000}" name="LEGENDES" dataDxfId="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au13612" displayName="Tableau13612" ref="A23:D30" totalsRowShown="0" headerRowDxfId="35">
  <tableColumns count="4">
    <tableColumn id="1" xr3:uid="{00000000-0010-0000-0400-000001000000}" name="LIBELLE"/>
    <tableColumn id="2" xr3:uid="{00000000-0010-0000-0400-000002000000}" name="RECU **" dataDxfId="34"/>
    <tableColumn id="3" xr3:uid="{00000000-0010-0000-0400-000003000000}" name="DATE " dataDxfId="33"/>
    <tableColumn id="4" xr3:uid="{00000000-0010-0000-0400-000004000000}" name="LEGENDES" dataDxfId="3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au134713" displayName="Tableau134713" ref="A33:D44" totalsRowShown="0" headerRowDxfId="31">
  <tableColumns count="4">
    <tableColumn id="1" xr3:uid="{00000000-0010-0000-0500-000001000000}" name="LIBELLE"/>
    <tableColumn id="2" xr3:uid="{00000000-0010-0000-0500-000002000000}" name="RECU **"/>
    <tableColumn id="3" xr3:uid="{00000000-0010-0000-0500-000003000000}" name="DATE " dataDxfId="30"/>
    <tableColumn id="4" xr3:uid="{00000000-0010-0000-0500-000004000000}" name="LEGENDES" dataDxfId="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leau151117" displayName="Tableau151117" ref="A6:D13" totalsRowShown="0" headerRowDxfId="28">
  <tableColumns count="4">
    <tableColumn id="1" xr3:uid="{00000000-0010-0000-0600-000001000000}" name="LIBELLÉ"/>
    <tableColumn id="2" xr3:uid="{00000000-0010-0000-0600-000002000000}" name="RECU **" dataDxfId="27"/>
    <tableColumn id="3" xr3:uid="{00000000-0010-0000-0600-000003000000}" name="DATE " dataDxfId="26"/>
    <tableColumn id="4" xr3:uid="{00000000-0010-0000-0600-000004000000}" name="LÉGENDES" dataDxfId="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Tableau1361218" displayName="Tableau1361218" ref="A16:D24" totalsRowShown="0" headerRowDxfId="24">
  <tableColumns count="4">
    <tableColumn id="1" xr3:uid="{00000000-0010-0000-0700-000001000000}" name="LIBELLÉ"/>
    <tableColumn id="2" xr3:uid="{00000000-0010-0000-0700-000002000000}" name="RECU **" dataDxfId="23"/>
    <tableColumn id="3" xr3:uid="{00000000-0010-0000-0700-000003000000}" name="DATE " dataDxfId="22"/>
    <tableColumn id="4" xr3:uid="{00000000-0010-0000-0700-000004000000}" name="LÉGENDES" dataDxfId="2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Tableau13471319" displayName="Tableau13471319" ref="A27:D36" totalsRowShown="0" headerRowDxfId="20">
  <tableColumns count="4">
    <tableColumn id="1" xr3:uid="{00000000-0010-0000-0800-000001000000}" name="LIBELLÉ"/>
    <tableColumn id="2" xr3:uid="{00000000-0010-0000-0800-000002000000}" name="RECU **"/>
    <tableColumn id="3" xr3:uid="{00000000-0010-0000-0800-000003000000}" name="DATE " dataDxfId="19"/>
    <tableColumn id="4" xr3:uid="{00000000-0010-0000-0800-000004000000}" name="LÉGENDES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2.vml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opLeftCell="A32" workbookViewId="0">
      <selection activeCell="E21" sqref="E21"/>
    </sheetView>
  </sheetViews>
  <sheetFormatPr baseColWidth="10" defaultRowHeight="14.4" x14ac:dyDescent="0.3"/>
  <cols>
    <col min="1" max="1" width="68.88671875" customWidth="1"/>
    <col min="2" max="2" width="14.44140625" customWidth="1"/>
    <col min="6" max="6" width="2" bestFit="1" customWidth="1"/>
    <col min="7" max="7" width="20.44140625" bestFit="1" customWidth="1"/>
  </cols>
  <sheetData>
    <row r="1" spans="1:6" hidden="1" x14ac:dyDescent="0.3">
      <c r="E1" t="s">
        <v>0</v>
      </c>
      <c r="F1">
        <v>30</v>
      </c>
    </row>
    <row r="2" spans="1:6" ht="20.399999999999999" thickBot="1" x14ac:dyDescent="0.45">
      <c r="A2" s="89" t="s">
        <v>1</v>
      </c>
      <c r="B2" s="89"/>
      <c r="C2" s="89"/>
      <c r="D2" s="89"/>
    </row>
    <row r="3" spans="1:6" ht="15" thickTop="1" x14ac:dyDescent="0.3"/>
    <row r="4" spans="1:6" x14ac:dyDescent="0.3">
      <c r="A4" t="s">
        <v>2</v>
      </c>
      <c r="B4" s="90">
        <f>+[1]subventions!$B$2</f>
        <v>2020</v>
      </c>
      <c r="C4" s="90"/>
      <c r="D4" s="90"/>
    </row>
    <row r="5" spans="1:6" x14ac:dyDescent="0.3">
      <c r="A5" t="s">
        <v>3</v>
      </c>
      <c r="B5" s="90">
        <v>0</v>
      </c>
      <c r="C5" s="90"/>
      <c r="D5" s="90"/>
    </row>
    <row r="6" spans="1:6" x14ac:dyDescent="0.3">
      <c r="A6" t="s">
        <v>4</v>
      </c>
      <c r="B6" s="90" t="str">
        <f>IF($B$5=0,"[CENTRE]",VLOOKUP($B$5,[1]centres!$A$1:$I$151,2,FALSE))</f>
        <v>[CENTRE]</v>
      </c>
      <c r="C6" s="90"/>
      <c r="D6" s="90"/>
    </row>
    <row r="7" spans="1:6" x14ac:dyDescent="0.3">
      <c r="A7" t="s">
        <v>5</v>
      </c>
      <c r="B7" s="90" t="str">
        <f>IF($B$5=0,"[CENTRE]",VLOOKUP($B$5,[1]centres!$A$1:$I$151,3,FALSE))</f>
        <v>[CENTRE]</v>
      </c>
      <c r="C7" s="90"/>
      <c r="D7" s="90"/>
    </row>
    <row r="8" spans="1:6" x14ac:dyDescent="0.3">
      <c r="A8" t="s">
        <v>6</v>
      </c>
      <c r="B8" s="90" t="str">
        <f>IF($B$5=0,"[CENTRE]",VLOOKUP($B$5,[1]centres!$A$1:$I$151,4,FALSE))</f>
        <v>[CENTRE]</v>
      </c>
      <c r="C8" s="90"/>
      <c r="D8" s="90"/>
    </row>
    <row r="9" spans="1:6" x14ac:dyDescent="0.3">
      <c r="A9" t="s">
        <v>7</v>
      </c>
      <c r="B9" s="90" t="str">
        <f>IF($B$5=0,"[CENTRE]",VLOOKUP($B$5,[1]centres!$A$1:$I$151,5,FALSE))</f>
        <v>[CENTRE]</v>
      </c>
      <c r="C9" s="90"/>
      <c r="D9" s="90"/>
    </row>
    <row r="10" spans="1:6" x14ac:dyDescent="0.3">
      <c r="A10" t="s">
        <v>8</v>
      </c>
      <c r="B10" s="90" t="str">
        <f>IF($B$5=0,"[CENTRE]",VLOOKUP($B$5,[1]centres!$A$1:$I$151,6,FALSE))</f>
        <v>[CENTRE]</v>
      </c>
      <c r="C10" s="90"/>
      <c r="D10" s="90"/>
    </row>
    <row r="12" spans="1:6" ht="18" x14ac:dyDescent="0.35">
      <c r="A12" s="91" t="s">
        <v>9</v>
      </c>
      <c r="B12" s="91"/>
      <c r="C12" s="91"/>
      <c r="D12" s="91"/>
    </row>
    <row r="13" spans="1:6" x14ac:dyDescent="0.3">
      <c r="A13" s="2" t="s">
        <v>10</v>
      </c>
      <c r="B13" s="2" t="s">
        <v>53</v>
      </c>
      <c r="C13" s="2" t="s">
        <v>11</v>
      </c>
      <c r="D13" s="2" t="s">
        <v>12</v>
      </c>
    </row>
    <row r="14" spans="1:6" x14ac:dyDescent="0.3">
      <c r="A14" t="s">
        <v>13</v>
      </c>
      <c r="C14" s="1"/>
      <c r="D14" s="3"/>
    </row>
    <row r="15" spans="1:6" x14ac:dyDescent="0.3">
      <c r="A15" t="s">
        <v>14</v>
      </c>
      <c r="C15" s="1"/>
      <c r="D15" s="3"/>
    </row>
    <row r="16" spans="1:6" x14ac:dyDescent="0.3">
      <c r="A16" t="s">
        <v>15</v>
      </c>
      <c r="C16" s="1"/>
      <c r="D16" s="3"/>
    </row>
    <row r="17" spans="1:4" x14ac:dyDescent="0.3">
      <c r="A17" t="s">
        <v>16</v>
      </c>
      <c r="C17" s="1"/>
      <c r="D17" s="3"/>
    </row>
    <row r="18" spans="1:4" x14ac:dyDescent="0.3">
      <c r="A18" t="s">
        <v>17</v>
      </c>
      <c r="C18" s="1"/>
      <c r="D18" s="3"/>
    </row>
    <row r="19" spans="1:4" x14ac:dyDescent="0.3">
      <c r="A19" t="s">
        <v>18</v>
      </c>
      <c r="C19" s="1"/>
      <c r="D19" s="3"/>
    </row>
    <row r="20" spans="1:4" x14ac:dyDescent="0.3">
      <c r="A20" s="4" t="s">
        <v>19</v>
      </c>
      <c r="B20" s="4"/>
      <c r="C20" s="5"/>
      <c r="D20" s="6"/>
    </row>
    <row r="22" spans="1:4" ht="18" x14ac:dyDescent="0.35">
      <c r="A22" s="91" t="s">
        <v>20</v>
      </c>
      <c r="B22" s="91"/>
      <c r="C22" s="91"/>
      <c r="D22" s="91"/>
    </row>
    <row r="23" spans="1:4" x14ac:dyDescent="0.3">
      <c r="A23" s="2" t="s">
        <v>10</v>
      </c>
      <c r="B23" s="2" t="s">
        <v>53</v>
      </c>
      <c r="C23" s="2" t="s">
        <v>11</v>
      </c>
      <c r="D23" s="2" t="s">
        <v>12</v>
      </c>
    </row>
    <row r="24" spans="1:4" x14ac:dyDescent="0.3">
      <c r="A24" t="s">
        <v>21</v>
      </c>
      <c r="C24" s="1"/>
      <c r="D24" s="3"/>
    </row>
    <row r="25" spans="1:4" x14ac:dyDescent="0.3">
      <c r="A25" t="str">
        <f>CONCATENATE("9. Détail des pécules"," ",+B4+1)</f>
        <v>9. Détail des pécules 2021</v>
      </c>
      <c r="C25" s="1"/>
      <c r="D25" s="3"/>
    </row>
    <row r="26" spans="1:4" x14ac:dyDescent="0.3">
      <c r="A26" t="s">
        <v>22</v>
      </c>
      <c r="C26" s="1"/>
      <c r="D26" s="3"/>
    </row>
    <row r="27" spans="1:4" x14ac:dyDescent="0.3">
      <c r="A27" t="s">
        <v>23</v>
      </c>
      <c r="C27" s="1"/>
      <c r="D27" s="3"/>
    </row>
    <row r="28" spans="1:4" x14ac:dyDescent="0.3">
      <c r="A28" t="s">
        <v>24</v>
      </c>
      <c r="C28" s="1"/>
      <c r="D28" s="3" t="s">
        <v>25</v>
      </c>
    </row>
    <row r="29" spans="1:4" x14ac:dyDescent="0.3">
      <c r="A29" t="s">
        <v>26</v>
      </c>
      <c r="C29" s="1"/>
      <c r="D29" s="3" t="s">
        <v>27</v>
      </c>
    </row>
    <row r="30" spans="1:4" x14ac:dyDescent="0.3">
      <c r="A30" t="s">
        <v>28</v>
      </c>
      <c r="C30" s="1"/>
      <c r="D30" s="3" t="s">
        <v>27</v>
      </c>
    </row>
    <row r="32" spans="1:4" ht="18" x14ac:dyDescent="0.35">
      <c r="A32" s="91" t="s">
        <v>29</v>
      </c>
      <c r="B32" s="91"/>
      <c r="C32" s="91"/>
      <c r="D32" s="91"/>
    </row>
    <row r="33" spans="1:4" x14ac:dyDescent="0.3">
      <c r="A33" s="2" t="s">
        <v>10</v>
      </c>
      <c r="B33" s="2" t="s">
        <v>53</v>
      </c>
      <c r="C33" s="2" t="s">
        <v>11</v>
      </c>
      <c r="D33" s="2" t="s">
        <v>12</v>
      </c>
    </row>
    <row r="34" spans="1:4" x14ac:dyDescent="0.3">
      <c r="A34" t="s">
        <v>30</v>
      </c>
      <c r="C34" s="1"/>
      <c r="D34" s="3"/>
    </row>
    <row r="35" spans="1:4" x14ac:dyDescent="0.3">
      <c r="A35" t="s">
        <v>31</v>
      </c>
      <c r="C35" s="1"/>
      <c r="D35" s="3" t="s">
        <v>27</v>
      </c>
    </row>
    <row r="36" spans="1:4" x14ac:dyDescent="0.3">
      <c r="A36" t="s">
        <v>32</v>
      </c>
      <c r="C36" s="1"/>
      <c r="D36" s="3"/>
    </row>
    <row r="37" spans="1:4" x14ac:dyDescent="0.3">
      <c r="A37" t="s">
        <v>33</v>
      </c>
      <c r="C37" s="1"/>
      <c r="D37" s="3" t="s">
        <v>27</v>
      </c>
    </row>
    <row r="38" spans="1:4" x14ac:dyDescent="0.3">
      <c r="A38" t="s">
        <v>34</v>
      </c>
      <c r="C38" s="1"/>
      <c r="D38" s="3" t="s">
        <v>27</v>
      </c>
    </row>
    <row r="39" spans="1:4" x14ac:dyDescent="0.3">
      <c r="A39" t="s">
        <v>35</v>
      </c>
      <c r="C39" s="1"/>
      <c r="D39" s="3"/>
    </row>
    <row r="40" spans="1:4" x14ac:dyDescent="0.3">
      <c r="A40" t="s">
        <v>36</v>
      </c>
      <c r="C40" s="1"/>
      <c r="D40" s="3" t="s">
        <v>37</v>
      </c>
    </row>
    <row r="41" spans="1:4" x14ac:dyDescent="0.3">
      <c r="A41" t="s">
        <v>38</v>
      </c>
      <c r="C41" s="1"/>
      <c r="D41" s="3" t="s">
        <v>39</v>
      </c>
    </row>
    <row r="42" spans="1:4" x14ac:dyDescent="0.3">
      <c r="A42" s="4" t="s">
        <v>40</v>
      </c>
      <c r="B42" s="4"/>
      <c r="C42" s="5"/>
      <c r="D42" s="7" t="s">
        <v>41</v>
      </c>
    </row>
    <row r="43" spans="1:4" x14ac:dyDescent="0.3">
      <c r="A43" s="8" t="s">
        <v>42</v>
      </c>
      <c r="B43" s="9"/>
      <c r="C43" s="10"/>
      <c r="D43" s="11"/>
    </row>
    <row r="44" spans="1:4" x14ac:dyDescent="0.3">
      <c r="A44" s="12" t="s">
        <v>43</v>
      </c>
      <c r="B44" s="9"/>
      <c r="C44" s="10"/>
      <c r="D44" s="11"/>
    </row>
    <row r="45" spans="1:4" ht="15" thickBot="1" x14ac:dyDescent="0.35"/>
    <row r="46" spans="1:4" x14ac:dyDescent="0.3">
      <c r="A46" s="86" t="s">
        <v>12</v>
      </c>
      <c r="B46" s="87"/>
      <c r="C46" s="87"/>
      <c r="D46" s="88"/>
    </row>
    <row r="47" spans="1:4" x14ac:dyDescent="0.3">
      <c r="A47" s="82" t="s">
        <v>44</v>
      </c>
      <c r="B47" s="83"/>
      <c r="C47" s="83"/>
      <c r="D47" s="13" t="s">
        <v>27</v>
      </c>
    </row>
    <row r="48" spans="1:4" x14ac:dyDescent="0.3">
      <c r="A48" s="82" t="s">
        <v>45</v>
      </c>
      <c r="B48" s="83"/>
      <c r="C48" s="83"/>
      <c r="D48" s="13" t="s">
        <v>41</v>
      </c>
    </row>
    <row r="49" spans="1:4" x14ac:dyDescent="0.3">
      <c r="A49" s="82" t="s">
        <v>46</v>
      </c>
      <c r="B49" s="83"/>
      <c r="C49" s="83"/>
      <c r="D49" s="14" t="s">
        <v>37</v>
      </c>
    </row>
    <row r="50" spans="1:4" x14ac:dyDescent="0.3">
      <c r="A50" s="82" t="s">
        <v>47</v>
      </c>
      <c r="B50" s="83"/>
      <c r="C50" s="83"/>
      <c r="D50" s="13" t="s">
        <v>39</v>
      </c>
    </row>
    <row r="51" spans="1:4" ht="15" thickBot="1" x14ac:dyDescent="0.35">
      <c r="A51" s="84" t="s">
        <v>48</v>
      </c>
      <c r="B51" s="85"/>
      <c r="C51" s="85"/>
      <c r="D51" s="15" t="s">
        <v>49</v>
      </c>
    </row>
    <row r="52" spans="1:4" ht="15" thickBot="1" x14ac:dyDescent="0.35"/>
    <row r="53" spans="1:4" ht="15" thickBot="1" x14ac:dyDescent="0.35">
      <c r="A53" s="16" t="s">
        <v>54</v>
      </c>
      <c r="B53" s="17"/>
      <c r="C53" s="17"/>
      <c r="D53" s="18"/>
    </row>
    <row r="54" spans="1:4" x14ac:dyDescent="0.3">
      <c r="A54" s="19" t="s">
        <v>50</v>
      </c>
      <c r="B54" s="20"/>
      <c r="C54" s="20"/>
      <c r="D54" s="21"/>
    </row>
    <row r="55" spans="1:4" x14ac:dyDescent="0.3">
      <c r="A55" s="22" t="s">
        <v>51</v>
      </c>
      <c r="B55" s="23"/>
      <c r="C55" s="23"/>
      <c r="D55" s="24"/>
    </row>
    <row r="56" spans="1:4" ht="15" thickBot="1" x14ac:dyDescent="0.35">
      <c r="A56" s="25" t="s">
        <v>52</v>
      </c>
      <c r="B56" s="26"/>
      <c r="C56" s="26"/>
      <c r="D56" s="27"/>
    </row>
  </sheetData>
  <mergeCells count="17">
    <mergeCell ref="A46:D46"/>
    <mergeCell ref="A2:D2"/>
    <mergeCell ref="B4:D4"/>
    <mergeCell ref="B5:D5"/>
    <mergeCell ref="B6:D6"/>
    <mergeCell ref="B7:D7"/>
    <mergeCell ref="B8:D8"/>
    <mergeCell ref="B9:D9"/>
    <mergeCell ref="B10:D10"/>
    <mergeCell ref="A12:D12"/>
    <mergeCell ref="A22:D22"/>
    <mergeCell ref="A32:D32"/>
    <mergeCell ref="A47:C47"/>
    <mergeCell ref="A48:C48"/>
    <mergeCell ref="A49:C49"/>
    <mergeCell ref="A50:C50"/>
    <mergeCell ref="A51:C51"/>
  </mergeCells>
  <pageMargins left="0.7" right="0.7" top="0.75" bottom="0.75" header="0.3" footer="0.3"/>
  <legacy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2" workbookViewId="0">
      <selection activeCell="A27" sqref="A27"/>
    </sheetView>
  </sheetViews>
  <sheetFormatPr baseColWidth="10" defaultRowHeight="14.4" x14ac:dyDescent="0.3"/>
  <cols>
    <col min="1" max="1" width="68.88671875" customWidth="1"/>
    <col min="2" max="2" width="14.44140625" customWidth="1"/>
    <col min="6" max="6" width="2" bestFit="1" customWidth="1"/>
    <col min="7" max="7" width="20.44140625" bestFit="1" customWidth="1"/>
  </cols>
  <sheetData>
    <row r="1" spans="1:7" hidden="1" x14ac:dyDescent="0.3">
      <c r="E1" t="s">
        <v>0</v>
      </c>
      <c r="F1">
        <v>30</v>
      </c>
    </row>
    <row r="2" spans="1:7" ht="20.399999999999999" thickBot="1" x14ac:dyDescent="0.45">
      <c r="A2" s="103" t="s">
        <v>1</v>
      </c>
      <c r="B2" s="103"/>
      <c r="C2" s="103"/>
      <c r="D2" s="103"/>
      <c r="G2" s="38" t="s">
        <v>56</v>
      </c>
    </row>
    <row r="3" spans="1:7" ht="15" thickTop="1" x14ac:dyDescent="0.3"/>
    <row r="4" spans="1:7" x14ac:dyDescent="0.3">
      <c r="A4" s="29" t="s">
        <v>2</v>
      </c>
      <c r="B4" s="99">
        <f>+[1]subventions!$B$2</f>
        <v>2020</v>
      </c>
      <c r="C4" s="99"/>
      <c r="D4" s="99"/>
      <c r="G4" s="98" t="s">
        <v>55</v>
      </c>
    </row>
    <row r="5" spans="1:7" x14ac:dyDescent="0.3">
      <c r="A5" s="29" t="s">
        <v>3</v>
      </c>
      <c r="B5" s="99">
        <v>0</v>
      </c>
      <c r="C5" s="99"/>
      <c r="D5" s="99"/>
      <c r="G5" s="98"/>
    </row>
    <row r="6" spans="1:7" x14ac:dyDescent="0.3">
      <c r="A6" s="29" t="s">
        <v>4</v>
      </c>
      <c r="B6" s="99" t="str">
        <f>IF($B$5=0,"[CENTRE]",VLOOKUP($B$5,[1]centres!$A$1:$I$151,2,FALSE))</f>
        <v>[CENTRE]</v>
      </c>
      <c r="C6" s="99"/>
      <c r="D6" s="99"/>
      <c r="G6" s="98"/>
    </row>
    <row r="7" spans="1:7" x14ac:dyDescent="0.3">
      <c r="A7" s="29" t="s">
        <v>5</v>
      </c>
      <c r="B7" s="99" t="str">
        <f>IF($B$5=0,"[CENTRE]",VLOOKUP($B$5,[1]centres!$A$1:$I$151,3,FALSE))</f>
        <v>[CENTRE]</v>
      </c>
      <c r="C7" s="99"/>
      <c r="D7" s="99"/>
      <c r="G7" s="98"/>
    </row>
    <row r="8" spans="1:7" x14ac:dyDescent="0.3">
      <c r="A8" s="29" t="s">
        <v>6</v>
      </c>
      <c r="B8" s="99" t="str">
        <f>IF($B$5=0,"[CENTRE]",VLOOKUP($B$5,[1]centres!$A$1:$I$151,4,FALSE))</f>
        <v>[CENTRE]</v>
      </c>
      <c r="C8" s="99"/>
      <c r="D8" s="99"/>
      <c r="G8" s="98"/>
    </row>
    <row r="9" spans="1:7" x14ac:dyDescent="0.3">
      <c r="A9" s="29" t="s">
        <v>7</v>
      </c>
      <c r="B9" s="99" t="str">
        <f>IF($B$5=0,"[CENTRE]",VLOOKUP($B$5,[1]centres!$A$1:$I$151,5,FALSE))</f>
        <v>[CENTRE]</v>
      </c>
      <c r="C9" s="99"/>
      <c r="D9" s="99"/>
      <c r="G9" s="98"/>
    </row>
    <row r="10" spans="1:7" x14ac:dyDescent="0.3">
      <c r="A10" s="29" t="s">
        <v>8</v>
      </c>
      <c r="B10" s="99" t="str">
        <f>IF($B$5=0,"[CENTRE]",VLOOKUP($B$5,[1]centres!$A$1:$I$151,6,FALSE))</f>
        <v>[CENTRE]</v>
      </c>
      <c r="C10" s="99"/>
      <c r="D10" s="99"/>
      <c r="G10" s="98"/>
    </row>
    <row r="12" spans="1:7" ht="18" x14ac:dyDescent="0.35">
      <c r="A12" s="91" t="s">
        <v>9</v>
      </c>
      <c r="B12" s="91"/>
      <c r="C12" s="91"/>
      <c r="D12" s="91"/>
    </row>
    <row r="13" spans="1:7" x14ac:dyDescent="0.3">
      <c r="A13" s="2" t="s">
        <v>10</v>
      </c>
      <c r="B13" s="2" t="s">
        <v>53</v>
      </c>
      <c r="C13" s="2" t="s">
        <v>11</v>
      </c>
      <c r="D13" s="2" t="s">
        <v>12</v>
      </c>
    </row>
    <row r="14" spans="1:7" x14ac:dyDescent="0.3">
      <c r="A14" t="s">
        <v>13</v>
      </c>
      <c r="B14" s="29"/>
      <c r="C14" s="30"/>
      <c r="D14" s="3"/>
    </row>
    <row r="15" spans="1:7" x14ac:dyDescent="0.3">
      <c r="A15" t="s">
        <v>14</v>
      </c>
      <c r="B15" s="29"/>
      <c r="C15" s="30"/>
      <c r="D15" s="3"/>
    </row>
    <row r="16" spans="1:7" x14ac:dyDescent="0.3">
      <c r="A16" t="s">
        <v>15</v>
      </c>
      <c r="B16" s="29"/>
      <c r="C16" s="30"/>
      <c r="D16" s="3"/>
    </row>
    <row r="17" spans="1:7" x14ac:dyDescent="0.3">
      <c r="A17" t="s">
        <v>16</v>
      </c>
      <c r="B17" s="29"/>
      <c r="C17" s="30"/>
      <c r="D17" s="3"/>
    </row>
    <row r="18" spans="1:7" x14ac:dyDescent="0.3">
      <c r="A18" t="s">
        <v>17</v>
      </c>
      <c r="B18" s="29"/>
      <c r="C18" s="30"/>
      <c r="D18" s="3"/>
    </row>
    <row r="19" spans="1:7" x14ac:dyDescent="0.3">
      <c r="A19" s="28" t="s">
        <v>18</v>
      </c>
      <c r="B19" s="29"/>
      <c r="C19" s="30"/>
      <c r="D19" s="3"/>
      <c r="G19" s="28"/>
    </row>
    <row r="20" spans="1:7" x14ac:dyDescent="0.3">
      <c r="A20" s="4" t="s">
        <v>19</v>
      </c>
      <c r="B20" s="31"/>
      <c r="C20" s="32"/>
      <c r="D20" s="6"/>
    </row>
    <row r="22" spans="1:7" ht="18" x14ac:dyDescent="0.35">
      <c r="A22" s="91" t="s">
        <v>20</v>
      </c>
      <c r="B22" s="91"/>
      <c r="C22" s="91"/>
      <c r="D22" s="91"/>
    </row>
    <row r="23" spans="1:7" x14ac:dyDescent="0.3">
      <c r="A23" s="2" t="s">
        <v>10</v>
      </c>
      <c r="B23" s="2" t="s">
        <v>53</v>
      </c>
      <c r="C23" s="2" t="s">
        <v>11</v>
      </c>
      <c r="D23" s="2" t="s">
        <v>12</v>
      </c>
    </row>
    <row r="24" spans="1:7" x14ac:dyDescent="0.3">
      <c r="A24" t="s">
        <v>21</v>
      </c>
      <c r="B24" s="29"/>
      <c r="C24" s="30"/>
      <c r="D24" s="3"/>
    </row>
    <row r="25" spans="1:7" x14ac:dyDescent="0.3">
      <c r="A25" s="28" t="str">
        <f>CONCATENATE("9. Détail des pécules"," ",+B4+1)</f>
        <v>9. Détail des pécules 2021</v>
      </c>
      <c r="B25" s="29"/>
      <c r="C25" s="30"/>
      <c r="D25" s="3"/>
      <c r="G25" s="28"/>
    </row>
    <row r="26" spans="1:7" x14ac:dyDescent="0.3">
      <c r="A26" t="s">
        <v>22</v>
      </c>
      <c r="B26" s="29"/>
      <c r="C26" s="30"/>
      <c r="D26" s="3"/>
    </row>
    <row r="27" spans="1:7" x14ac:dyDescent="0.3">
      <c r="A27" t="s">
        <v>23</v>
      </c>
      <c r="B27" s="29"/>
      <c r="C27" s="30"/>
      <c r="D27" s="3"/>
    </row>
    <row r="28" spans="1:7" x14ac:dyDescent="0.3">
      <c r="A28" t="s">
        <v>24</v>
      </c>
      <c r="B28" s="29"/>
      <c r="C28" s="30"/>
      <c r="D28" s="3" t="s">
        <v>25</v>
      </c>
    </row>
    <row r="29" spans="1:7" x14ac:dyDescent="0.3">
      <c r="A29" t="s">
        <v>26</v>
      </c>
      <c r="B29" s="29"/>
      <c r="C29" s="30"/>
      <c r="D29" s="3" t="s">
        <v>27</v>
      </c>
    </row>
    <row r="30" spans="1:7" x14ac:dyDescent="0.3">
      <c r="A30" t="s">
        <v>28</v>
      </c>
      <c r="B30" s="29"/>
      <c r="C30" s="30"/>
      <c r="D30" s="3" t="s">
        <v>27</v>
      </c>
    </row>
    <row r="31" spans="1:7" x14ac:dyDescent="0.3">
      <c r="A31" s="61"/>
      <c r="B31" s="61"/>
      <c r="C31" s="61"/>
      <c r="D31" s="61"/>
      <c r="G31" s="61" t="s">
        <v>64</v>
      </c>
    </row>
    <row r="32" spans="1:7" ht="18" x14ac:dyDescent="0.35">
      <c r="A32" s="91" t="s">
        <v>29</v>
      </c>
      <c r="B32" s="91"/>
      <c r="C32" s="91"/>
      <c r="D32" s="91"/>
    </row>
    <row r="33" spans="1:4" x14ac:dyDescent="0.3">
      <c r="A33" s="2" t="s">
        <v>10</v>
      </c>
      <c r="B33" s="2" t="s">
        <v>53</v>
      </c>
      <c r="C33" s="2" t="s">
        <v>11</v>
      </c>
      <c r="D33" s="2" t="s">
        <v>12</v>
      </c>
    </row>
    <row r="34" spans="1:4" x14ac:dyDescent="0.3">
      <c r="A34" t="s">
        <v>30</v>
      </c>
      <c r="B34" s="29"/>
      <c r="C34" s="30"/>
      <c r="D34" s="3"/>
    </row>
    <row r="35" spans="1:4" x14ac:dyDescent="0.3">
      <c r="A35" t="s">
        <v>31</v>
      </c>
      <c r="B35" s="29"/>
      <c r="C35" s="30"/>
      <c r="D35" s="3" t="s">
        <v>27</v>
      </c>
    </row>
    <row r="36" spans="1:4" x14ac:dyDescent="0.3">
      <c r="A36" t="s">
        <v>32</v>
      </c>
      <c r="B36" s="29"/>
      <c r="C36" s="30"/>
      <c r="D36" s="3"/>
    </row>
    <row r="37" spans="1:4" x14ac:dyDescent="0.3">
      <c r="A37" t="s">
        <v>33</v>
      </c>
      <c r="B37" s="29"/>
      <c r="C37" s="30"/>
      <c r="D37" s="3" t="s">
        <v>27</v>
      </c>
    </row>
    <row r="38" spans="1:4" x14ac:dyDescent="0.3">
      <c r="A38" t="s">
        <v>34</v>
      </c>
      <c r="B38" s="29"/>
      <c r="C38" s="30"/>
      <c r="D38" s="3" t="s">
        <v>27</v>
      </c>
    </row>
    <row r="39" spans="1:4" x14ac:dyDescent="0.3">
      <c r="A39" t="s">
        <v>35</v>
      </c>
      <c r="B39" s="29"/>
      <c r="C39" s="30"/>
      <c r="D39" s="3"/>
    </row>
    <row r="40" spans="1:4" x14ac:dyDescent="0.3">
      <c r="A40" t="s">
        <v>36</v>
      </c>
      <c r="B40" s="29"/>
      <c r="C40" s="30"/>
      <c r="D40" s="3" t="s">
        <v>37</v>
      </c>
    </row>
    <row r="41" spans="1:4" x14ac:dyDescent="0.3">
      <c r="A41" t="s">
        <v>38</v>
      </c>
      <c r="B41" s="29"/>
      <c r="C41" s="30"/>
      <c r="D41" s="3" t="s">
        <v>39</v>
      </c>
    </row>
    <row r="42" spans="1:4" x14ac:dyDescent="0.3">
      <c r="A42" s="4" t="s">
        <v>40</v>
      </c>
      <c r="B42" s="31"/>
      <c r="C42" s="32"/>
      <c r="D42" s="7" t="s">
        <v>41</v>
      </c>
    </row>
    <row r="43" spans="1:4" x14ac:dyDescent="0.3">
      <c r="A43" s="33" t="s">
        <v>42</v>
      </c>
      <c r="B43" s="34"/>
      <c r="C43" s="35"/>
      <c r="D43" s="36"/>
    </row>
    <row r="44" spans="1:4" x14ac:dyDescent="0.3">
      <c r="A44" s="37" t="s">
        <v>43</v>
      </c>
      <c r="B44" s="34"/>
      <c r="C44" s="35"/>
      <c r="D44" s="36"/>
    </row>
    <row r="45" spans="1:4" ht="15" thickBot="1" x14ac:dyDescent="0.35"/>
    <row r="46" spans="1:4" x14ac:dyDescent="0.3">
      <c r="A46" s="100" t="s">
        <v>12</v>
      </c>
      <c r="B46" s="101"/>
      <c r="C46" s="101"/>
      <c r="D46" s="102"/>
    </row>
    <row r="47" spans="1:4" x14ac:dyDescent="0.3">
      <c r="A47" s="92" t="s">
        <v>44</v>
      </c>
      <c r="B47" s="93"/>
      <c r="C47" s="94"/>
      <c r="D47" s="13" t="s">
        <v>27</v>
      </c>
    </row>
    <row r="48" spans="1:4" x14ac:dyDescent="0.3">
      <c r="A48" s="92" t="s">
        <v>45</v>
      </c>
      <c r="B48" s="93"/>
      <c r="C48" s="94"/>
      <c r="D48" s="13" t="s">
        <v>41</v>
      </c>
    </row>
    <row r="49" spans="1:4" x14ac:dyDescent="0.3">
      <c r="A49" s="92" t="s">
        <v>46</v>
      </c>
      <c r="B49" s="93"/>
      <c r="C49" s="94"/>
      <c r="D49" s="14" t="s">
        <v>37</v>
      </c>
    </row>
    <row r="50" spans="1:4" x14ac:dyDescent="0.3">
      <c r="A50" s="92" t="s">
        <v>47</v>
      </c>
      <c r="B50" s="93"/>
      <c r="C50" s="94"/>
      <c r="D50" s="13" t="s">
        <v>39</v>
      </c>
    </row>
    <row r="51" spans="1:4" ht="15" thickBot="1" x14ac:dyDescent="0.35">
      <c r="A51" s="95" t="s">
        <v>48</v>
      </c>
      <c r="B51" s="96"/>
      <c r="C51" s="97"/>
      <c r="D51" s="15" t="s">
        <v>49</v>
      </c>
    </row>
    <row r="52" spans="1:4" ht="15" thickBot="1" x14ac:dyDescent="0.35"/>
    <row r="53" spans="1:4" ht="15" thickBot="1" x14ac:dyDescent="0.35">
      <c r="A53" s="39" t="s">
        <v>54</v>
      </c>
      <c r="B53" s="40"/>
      <c r="C53" s="40"/>
      <c r="D53" s="41"/>
    </row>
    <row r="54" spans="1:4" x14ac:dyDescent="0.3">
      <c r="A54" s="42" t="s">
        <v>50</v>
      </c>
      <c r="B54" s="43"/>
      <c r="C54" s="43"/>
      <c r="D54" s="44"/>
    </row>
    <row r="55" spans="1:4" x14ac:dyDescent="0.3">
      <c r="A55" s="45" t="s">
        <v>51</v>
      </c>
      <c r="B55" s="46"/>
      <c r="C55" s="46"/>
      <c r="D55" s="47"/>
    </row>
    <row r="56" spans="1:4" ht="15" thickBot="1" x14ac:dyDescent="0.35">
      <c r="A56" s="48" t="s">
        <v>52</v>
      </c>
      <c r="B56" s="49"/>
      <c r="C56" s="49"/>
      <c r="D56" s="50"/>
    </row>
  </sheetData>
  <mergeCells count="18">
    <mergeCell ref="A32:D32"/>
    <mergeCell ref="A46:D46"/>
    <mergeCell ref="A2:D2"/>
    <mergeCell ref="B4:D4"/>
    <mergeCell ref="B5:D5"/>
    <mergeCell ref="B6:D6"/>
    <mergeCell ref="B7:D7"/>
    <mergeCell ref="B8:D8"/>
    <mergeCell ref="G4:G10"/>
    <mergeCell ref="B9:D9"/>
    <mergeCell ref="B10:D10"/>
    <mergeCell ref="A12:D12"/>
    <mergeCell ref="A22:D22"/>
    <mergeCell ref="A47:C47"/>
    <mergeCell ref="A48:C48"/>
    <mergeCell ref="A49:C49"/>
    <mergeCell ref="A50:C50"/>
    <mergeCell ref="A51:C51"/>
  </mergeCells>
  <pageMargins left="0.7" right="0.7" top="0.75" bottom="0.75" header="0.3" footer="0.3"/>
  <legacy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opLeftCell="A5" workbookViewId="0">
      <selection activeCell="A24" sqref="A24"/>
    </sheetView>
  </sheetViews>
  <sheetFormatPr baseColWidth="10" defaultRowHeight="14.4" x14ac:dyDescent="0.3"/>
  <cols>
    <col min="1" max="1" width="68.88671875" customWidth="1"/>
    <col min="2" max="2" width="14.44140625" hidden="1" customWidth="1"/>
    <col min="3" max="3" width="0" hidden="1" customWidth="1"/>
    <col min="6" max="6" width="2" bestFit="1" customWidth="1"/>
    <col min="7" max="7" width="20.44140625" bestFit="1" customWidth="1"/>
  </cols>
  <sheetData>
    <row r="1" spans="1:7" hidden="1" x14ac:dyDescent="0.3">
      <c r="E1" t="s">
        <v>0</v>
      </c>
      <c r="F1">
        <v>30</v>
      </c>
    </row>
    <row r="2" spans="1:7" ht="20.399999999999999" thickBot="1" x14ac:dyDescent="0.45">
      <c r="A2" s="106" t="s">
        <v>57</v>
      </c>
      <c r="B2" s="107"/>
      <c r="C2" s="107"/>
      <c r="D2" s="108"/>
      <c r="G2" s="38" t="s">
        <v>59</v>
      </c>
    </row>
    <row r="5" spans="1:7" ht="18" x14ac:dyDescent="0.35">
      <c r="A5" s="91" t="s">
        <v>9</v>
      </c>
      <c r="B5" s="91"/>
      <c r="C5" s="91"/>
      <c r="D5" s="91"/>
    </row>
    <row r="6" spans="1:7" x14ac:dyDescent="0.3">
      <c r="A6" s="2" t="s">
        <v>62</v>
      </c>
      <c r="B6" s="2" t="s">
        <v>53</v>
      </c>
      <c r="C6" s="2" t="s">
        <v>11</v>
      </c>
      <c r="D6" s="2" t="s">
        <v>60</v>
      </c>
    </row>
    <row r="7" spans="1:7" x14ac:dyDescent="0.3">
      <c r="A7" t="s">
        <v>13</v>
      </c>
      <c r="B7" s="29"/>
      <c r="C7" s="30"/>
      <c r="D7" s="3"/>
    </row>
    <row r="8" spans="1:7" x14ac:dyDescent="0.3">
      <c r="A8" t="s">
        <v>14</v>
      </c>
      <c r="B8" s="29"/>
      <c r="C8" s="30"/>
      <c r="D8" s="3"/>
    </row>
    <row r="9" spans="1:7" x14ac:dyDescent="0.3">
      <c r="A9" t="s">
        <v>15</v>
      </c>
      <c r="B9" s="29"/>
      <c r="C9" s="30"/>
      <c r="D9" s="3"/>
    </row>
    <row r="10" spans="1:7" x14ac:dyDescent="0.3">
      <c r="A10" t="s">
        <v>16</v>
      </c>
      <c r="B10" s="29"/>
      <c r="C10" s="30"/>
      <c r="D10" s="3"/>
    </row>
    <row r="11" spans="1:7" x14ac:dyDescent="0.3">
      <c r="A11" t="s">
        <v>17</v>
      </c>
      <c r="B11" s="29"/>
      <c r="C11" s="30"/>
      <c r="D11" s="3"/>
    </row>
    <row r="12" spans="1:7" x14ac:dyDescent="0.3">
      <c r="A12" s="28" t="s">
        <v>58</v>
      </c>
      <c r="B12" s="29"/>
      <c r="C12" s="30"/>
      <c r="D12" s="3"/>
      <c r="G12" s="28"/>
    </row>
    <row r="13" spans="1:7" x14ac:dyDescent="0.3">
      <c r="A13" t="s">
        <v>19</v>
      </c>
      <c r="B13" s="29"/>
      <c r="C13" s="30"/>
      <c r="D13" s="3"/>
    </row>
    <row r="15" spans="1:7" ht="18" x14ac:dyDescent="0.35">
      <c r="A15" s="91" t="s">
        <v>20</v>
      </c>
      <c r="B15" s="91"/>
      <c r="C15" s="91"/>
      <c r="D15" s="91"/>
    </row>
    <row r="16" spans="1:7" x14ac:dyDescent="0.3">
      <c r="A16" s="2" t="s">
        <v>62</v>
      </c>
      <c r="B16" s="2" t="s">
        <v>53</v>
      </c>
      <c r="C16" s="2" t="s">
        <v>11</v>
      </c>
      <c r="D16" s="2" t="s">
        <v>60</v>
      </c>
    </row>
    <row r="17" spans="1:7" x14ac:dyDescent="0.3">
      <c r="A17" t="s">
        <v>21</v>
      </c>
      <c r="B17" s="29"/>
      <c r="C17" s="30"/>
      <c r="D17" s="3"/>
    </row>
    <row r="18" spans="1:7" x14ac:dyDescent="0.3">
      <c r="A18" s="28" t="s">
        <v>75</v>
      </c>
      <c r="B18" s="29"/>
      <c r="C18" s="30"/>
      <c r="D18" s="3"/>
      <c r="G18" s="28"/>
    </row>
    <row r="19" spans="1:7" x14ac:dyDescent="0.3">
      <c r="A19" t="s">
        <v>22</v>
      </c>
      <c r="B19" s="29"/>
      <c r="C19" s="30"/>
      <c r="D19" s="3"/>
    </row>
    <row r="20" spans="1:7" x14ac:dyDescent="0.3">
      <c r="A20" t="s">
        <v>23</v>
      </c>
      <c r="B20" s="29"/>
      <c r="C20" s="30"/>
      <c r="D20" s="3"/>
    </row>
    <row r="21" spans="1:7" x14ac:dyDescent="0.3">
      <c r="A21" t="s">
        <v>24</v>
      </c>
      <c r="B21" s="29"/>
      <c r="C21" s="30"/>
      <c r="D21" s="3" t="s">
        <v>25</v>
      </c>
    </row>
    <row r="22" spans="1:7" x14ac:dyDescent="0.3">
      <c r="A22" t="s">
        <v>26</v>
      </c>
      <c r="B22" s="29"/>
      <c r="C22" s="30"/>
      <c r="D22" s="3" t="s">
        <v>27</v>
      </c>
    </row>
    <row r="23" spans="1:7" x14ac:dyDescent="0.3">
      <c r="A23" t="s">
        <v>28</v>
      </c>
      <c r="B23" s="29"/>
      <c r="C23" s="30"/>
      <c r="D23" s="3" t="s">
        <v>27</v>
      </c>
    </row>
    <row r="24" spans="1:7" x14ac:dyDescent="0.3">
      <c r="A24" s="60" t="s">
        <v>74</v>
      </c>
      <c r="B24" s="29"/>
      <c r="C24" s="30"/>
      <c r="D24" s="3" t="s">
        <v>27</v>
      </c>
      <c r="E24" s="62"/>
      <c r="G24" s="60" t="s">
        <v>63</v>
      </c>
    </row>
    <row r="26" spans="1:7" ht="18" x14ac:dyDescent="0.35">
      <c r="A26" s="91" t="s">
        <v>61</v>
      </c>
      <c r="B26" s="91"/>
      <c r="C26" s="91"/>
      <c r="D26" s="91"/>
    </row>
    <row r="27" spans="1:7" x14ac:dyDescent="0.3">
      <c r="A27" s="2" t="s">
        <v>62</v>
      </c>
      <c r="B27" s="2" t="s">
        <v>53</v>
      </c>
      <c r="C27" s="2" t="s">
        <v>11</v>
      </c>
      <c r="D27" s="2" t="s">
        <v>60</v>
      </c>
    </row>
    <row r="28" spans="1:7" x14ac:dyDescent="0.3">
      <c r="A28" t="s">
        <v>65</v>
      </c>
      <c r="B28" s="29"/>
      <c r="C28" s="30"/>
      <c r="D28" s="3"/>
    </row>
    <row r="29" spans="1:7" x14ac:dyDescent="0.3">
      <c r="A29" t="s">
        <v>66</v>
      </c>
      <c r="B29" s="29"/>
      <c r="C29" s="30"/>
      <c r="D29" s="3" t="s">
        <v>27</v>
      </c>
    </row>
    <row r="30" spans="1:7" x14ac:dyDescent="0.3">
      <c r="A30" t="s">
        <v>67</v>
      </c>
      <c r="B30" s="29"/>
      <c r="C30" s="30"/>
      <c r="D30" s="3"/>
    </row>
    <row r="31" spans="1:7" x14ac:dyDescent="0.3">
      <c r="A31" t="s">
        <v>68</v>
      </c>
      <c r="B31" s="29"/>
      <c r="C31" s="30"/>
      <c r="D31" s="3" t="s">
        <v>27</v>
      </c>
    </row>
    <row r="32" spans="1:7" x14ac:dyDescent="0.3">
      <c r="A32" t="s">
        <v>69</v>
      </c>
      <c r="B32" s="29"/>
      <c r="C32" s="30"/>
      <c r="D32" s="3" t="s">
        <v>27</v>
      </c>
    </row>
    <row r="33" spans="1:4" x14ac:dyDescent="0.3">
      <c r="A33" t="s">
        <v>70</v>
      </c>
      <c r="B33" s="29"/>
      <c r="C33" s="30"/>
      <c r="D33" s="3"/>
    </row>
    <row r="34" spans="1:4" x14ac:dyDescent="0.3">
      <c r="A34" t="s">
        <v>71</v>
      </c>
      <c r="B34" s="29"/>
      <c r="C34" s="30"/>
      <c r="D34" s="3" t="s">
        <v>37</v>
      </c>
    </row>
    <row r="35" spans="1:4" x14ac:dyDescent="0.3">
      <c r="A35" t="s">
        <v>72</v>
      </c>
      <c r="B35" s="29"/>
      <c r="C35" s="30"/>
      <c r="D35" s="3" t="s">
        <v>39</v>
      </c>
    </row>
    <row r="36" spans="1:4" x14ac:dyDescent="0.3">
      <c r="A36" t="s">
        <v>73</v>
      </c>
      <c r="B36" s="29"/>
      <c r="C36" s="30"/>
      <c r="D36" s="3" t="s">
        <v>41</v>
      </c>
    </row>
    <row r="38" spans="1:4" x14ac:dyDescent="0.3">
      <c r="A38" s="104" t="s">
        <v>60</v>
      </c>
      <c r="B38" s="104"/>
      <c r="C38" s="104"/>
      <c r="D38" s="105"/>
    </row>
    <row r="39" spans="1:4" x14ac:dyDescent="0.3">
      <c r="A39" s="55" t="s">
        <v>44</v>
      </c>
      <c r="B39" s="51"/>
      <c r="C39" s="52"/>
      <c r="D39" s="57" t="s">
        <v>27</v>
      </c>
    </row>
    <row r="40" spans="1:4" x14ac:dyDescent="0.3">
      <c r="A40" s="55" t="s">
        <v>45</v>
      </c>
      <c r="B40" s="51"/>
      <c r="C40" s="52"/>
      <c r="D40" s="57" t="s">
        <v>41</v>
      </c>
    </row>
    <row r="41" spans="1:4" x14ac:dyDescent="0.3">
      <c r="A41" s="55" t="s">
        <v>46</v>
      </c>
      <c r="B41" s="51"/>
      <c r="C41" s="52"/>
      <c r="D41" s="58" t="s">
        <v>37</v>
      </c>
    </row>
    <row r="42" spans="1:4" x14ac:dyDescent="0.3">
      <c r="A42" s="55" t="s">
        <v>47</v>
      </c>
      <c r="B42" s="51"/>
      <c r="C42" s="52"/>
      <c r="D42" s="57" t="s">
        <v>39</v>
      </c>
    </row>
    <row r="43" spans="1:4" ht="15" thickBot="1" x14ac:dyDescent="0.35">
      <c r="A43" s="56" t="s">
        <v>48</v>
      </c>
      <c r="B43" s="53"/>
      <c r="C43" s="54"/>
      <c r="D43" s="59" t="s">
        <v>49</v>
      </c>
    </row>
  </sheetData>
  <mergeCells count="5">
    <mergeCell ref="A38:D38"/>
    <mergeCell ref="A5:D5"/>
    <mergeCell ref="A15:D15"/>
    <mergeCell ref="A26:D26"/>
    <mergeCell ref="A2:D2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3"/>
  <sheetViews>
    <sheetView tabSelected="1" workbookViewId="0">
      <selection activeCell="A43" sqref="A43"/>
    </sheetView>
  </sheetViews>
  <sheetFormatPr baseColWidth="10" defaultRowHeight="14.4" x14ac:dyDescent="0.3"/>
  <cols>
    <col min="1" max="1" width="74.109375" bestFit="1" customWidth="1"/>
    <col min="2" max="3" width="0" hidden="1" customWidth="1"/>
  </cols>
  <sheetData>
    <row r="1" spans="1:4" ht="20.399999999999999" thickBot="1" x14ac:dyDescent="0.45">
      <c r="A1" s="109" t="s">
        <v>57</v>
      </c>
      <c r="B1" s="110"/>
      <c r="C1" s="110"/>
      <c r="D1" s="111"/>
    </row>
    <row r="4" spans="1:4" ht="18" x14ac:dyDescent="0.35">
      <c r="A4" s="91" t="s">
        <v>9</v>
      </c>
      <c r="B4" s="91"/>
      <c r="C4" s="91"/>
      <c r="D4" s="91"/>
    </row>
    <row r="5" spans="1:4" ht="15.6" x14ac:dyDescent="0.3">
      <c r="A5" s="63" t="s">
        <v>62</v>
      </c>
      <c r="B5" s="63" t="s">
        <v>76</v>
      </c>
      <c r="C5" s="63" t="s">
        <v>11</v>
      </c>
      <c r="D5" s="63" t="s">
        <v>60</v>
      </c>
    </row>
    <row r="6" spans="1:4" ht="15.6" x14ac:dyDescent="0.3">
      <c r="A6" s="64" t="s">
        <v>13</v>
      </c>
      <c r="B6" s="65"/>
      <c r="C6" s="66"/>
      <c r="D6" s="67"/>
    </row>
    <row r="7" spans="1:4" ht="15.6" x14ac:dyDescent="0.3">
      <c r="A7" s="64" t="s">
        <v>14</v>
      </c>
      <c r="B7" s="65"/>
      <c r="C7" s="66"/>
      <c r="D7" s="67"/>
    </row>
    <row r="8" spans="1:4" ht="15.6" x14ac:dyDescent="0.3">
      <c r="A8" s="64" t="s">
        <v>15</v>
      </c>
      <c r="B8" s="65"/>
      <c r="C8" s="66"/>
      <c r="D8" s="67"/>
    </row>
    <row r="9" spans="1:4" ht="15.6" x14ac:dyDescent="0.3">
      <c r="A9" s="64" t="s">
        <v>16</v>
      </c>
      <c r="B9" s="65"/>
      <c r="C9" s="66"/>
      <c r="D9" s="67"/>
    </row>
    <row r="10" spans="1:4" ht="15.6" x14ac:dyDescent="0.3">
      <c r="A10" s="64" t="s">
        <v>17</v>
      </c>
      <c r="B10" s="65"/>
      <c r="C10" s="66"/>
      <c r="D10" s="67" t="s">
        <v>83</v>
      </c>
    </row>
    <row r="11" spans="1:4" ht="15.6" x14ac:dyDescent="0.3">
      <c r="A11" s="68" t="s">
        <v>58</v>
      </c>
      <c r="B11" s="65"/>
      <c r="C11" s="66"/>
      <c r="D11" s="67"/>
    </row>
    <row r="12" spans="1:4" ht="15.6" x14ac:dyDescent="0.3">
      <c r="A12" s="64" t="s">
        <v>19</v>
      </c>
      <c r="B12" s="65"/>
      <c r="C12" s="66"/>
      <c r="D12" s="67"/>
    </row>
    <row r="14" spans="1:4" ht="18" x14ac:dyDescent="0.35">
      <c r="A14" s="91" t="s">
        <v>20</v>
      </c>
      <c r="B14" s="91"/>
      <c r="C14" s="91"/>
      <c r="D14" s="91"/>
    </row>
    <row r="15" spans="1:4" ht="15.6" x14ac:dyDescent="0.3">
      <c r="A15" s="69" t="s">
        <v>62</v>
      </c>
      <c r="B15" s="69" t="s">
        <v>76</v>
      </c>
      <c r="C15" s="69" t="s">
        <v>11</v>
      </c>
      <c r="D15" s="69" t="s">
        <v>60</v>
      </c>
    </row>
    <row r="16" spans="1:4" ht="15.6" x14ac:dyDescent="0.3">
      <c r="A16" s="68" t="s">
        <v>21</v>
      </c>
      <c r="B16" s="68"/>
      <c r="C16" s="70"/>
      <c r="D16" s="67" t="s">
        <v>83</v>
      </c>
    </row>
    <row r="17" spans="1:4" ht="15.6" x14ac:dyDescent="0.3">
      <c r="A17" s="68" t="s">
        <v>75</v>
      </c>
      <c r="B17" s="68"/>
      <c r="C17" s="70"/>
      <c r="D17" s="67" t="s">
        <v>83</v>
      </c>
    </row>
    <row r="18" spans="1:4" ht="15.6" x14ac:dyDescent="0.3">
      <c r="A18" s="68" t="s">
        <v>22</v>
      </c>
      <c r="B18" s="68"/>
      <c r="C18" s="70"/>
      <c r="D18" s="71"/>
    </row>
    <row r="19" spans="1:4" ht="15.6" x14ac:dyDescent="0.3">
      <c r="A19" s="68" t="s">
        <v>23</v>
      </c>
      <c r="B19" s="68"/>
      <c r="C19" s="70"/>
      <c r="D19" s="71"/>
    </row>
    <row r="20" spans="1:4" ht="15.6" x14ac:dyDescent="0.3">
      <c r="A20" s="68" t="s">
        <v>77</v>
      </c>
      <c r="B20" s="68"/>
      <c r="C20" s="70"/>
      <c r="D20" s="71" t="s">
        <v>78</v>
      </c>
    </row>
    <row r="21" spans="1:4" ht="15.6" x14ac:dyDescent="0.3">
      <c r="A21" s="68" t="s">
        <v>26</v>
      </c>
      <c r="B21" s="68"/>
      <c r="C21" s="70"/>
      <c r="D21" s="71" t="s">
        <v>84</v>
      </c>
    </row>
    <row r="22" spans="1:4" ht="15.6" x14ac:dyDescent="0.3">
      <c r="A22" s="68" t="s">
        <v>28</v>
      </c>
      <c r="B22" s="68"/>
      <c r="C22" s="70"/>
      <c r="D22" s="71" t="s">
        <v>27</v>
      </c>
    </row>
    <row r="23" spans="1:4" ht="15.6" x14ac:dyDescent="0.3">
      <c r="A23" s="68" t="s">
        <v>74</v>
      </c>
      <c r="B23" s="68"/>
      <c r="C23" s="70"/>
      <c r="D23" s="71" t="s">
        <v>85</v>
      </c>
    </row>
    <row r="25" spans="1:4" ht="18" x14ac:dyDescent="0.35">
      <c r="A25" s="91" t="s">
        <v>61</v>
      </c>
      <c r="B25" s="91"/>
      <c r="C25" s="91"/>
      <c r="D25" s="91"/>
    </row>
    <row r="26" spans="1:4" ht="15.6" x14ac:dyDescent="0.3">
      <c r="A26" s="63" t="s">
        <v>62</v>
      </c>
      <c r="B26" s="63" t="s">
        <v>76</v>
      </c>
      <c r="C26" s="63" t="s">
        <v>11</v>
      </c>
      <c r="D26" s="63" t="s">
        <v>60</v>
      </c>
    </row>
    <row r="27" spans="1:4" ht="15.6" x14ac:dyDescent="0.3">
      <c r="A27" s="64" t="s">
        <v>65</v>
      </c>
      <c r="B27" s="65"/>
      <c r="C27" s="66"/>
      <c r="D27" s="67" t="s">
        <v>83</v>
      </c>
    </row>
    <row r="28" spans="1:4" ht="15.6" x14ac:dyDescent="0.3">
      <c r="A28" s="64" t="s">
        <v>66</v>
      </c>
      <c r="B28" s="65"/>
      <c r="C28" s="66"/>
      <c r="D28" s="67" t="s">
        <v>27</v>
      </c>
    </row>
    <row r="29" spans="1:4" ht="15.6" x14ac:dyDescent="0.3">
      <c r="A29" s="64" t="s">
        <v>67</v>
      </c>
      <c r="B29" s="65"/>
      <c r="C29" s="66"/>
      <c r="D29" s="67"/>
    </row>
    <row r="30" spans="1:4" ht="15.6" x14ac:dyDescent="0.3">
      <c r="A30" s="64" t="s">
        <v>68</v>
      </c>
      <c r="B30" s="65"/>
      <c r="C30" s="66"/>
      <c r="D30" s="67" t="s">
        <v>85</v>
      </c>
    </row>
    <row r="31" spans="1:4" ht="15.6" x14ac:dyDescent="0.3">
      <c r="A31" s="64" t="s">
        <v>69</v>
      </c>
      <c r="B31" s="65"/>
      <c r="C31" s="66"/>
      <c r="D31" s="67" t="s">
        <v>27</v>
      </c>
    </row>
    <row r="32" spans="1:4" ht="15.6" x14ac:dyDescent="0.3">
      <c r="A32" s="64" t="s">
        <v>70</v>
      </c>
      <c r="B32" s="65"/>
      <c r="C32" s="66"/>
      <c r="D32" s="67"/>
    </row>
    <row r="33" spans="1:4" ht="15.6" x14ac:dyDescent="0.3">
      <c r="A33" s="64" t="s">
        <v>71</v>
      </c>
      <c r="B33" s="65"/>
      <c r="C33" s="66"/>
      <c r="D33" s="67" t="s">
        <v>79</v>
      </c>
    </row>
    <row r="34" spans="1:4" ht="15.6" x14ac:dyDescent="0.3">
      <c r="A34" s="64" t="s">
        <v>72</v>
      </c>
      <c r="B34" s="65"/>
      <c r="C34" s="66"/>
      <c r="D34" s="67" t="s">
        <v>80</v>
      </c>
    </row>
    <row r="35" spans="1:4" ht="15.6" x14ac:dyDescent="0.3">
      <c r="A35" s="64" t="s">
        <v>73</v>
      </c>
      <c r="B35" s="65"/>
      <c r="C35" s="66"/>
      <c r="D35" s="67" t="s">
        <v>81</v>
      </c>
    </row>
    <row r="37" spans="1:4" ht="15.6" x14ac:dyDescent="0.3">
      <c r="A37" s="112" t="s">
        <v>60</v>
      </c>
      <c r="B37" s="112"/>
      <c r="C37" s="112"/>
      <c r="D37" s="113"/>
    </row>
    <row r="38" spans="1:4" ht="15.6" x14ac:dyDescent="0.3">
      <c r="A38" s="72" t="s">
        <v>44</v>
      </c>
      <c r="B38" s="73"/>
      <c r="C38" s="74"/>
      <c r="D38" s="75" t="s">
        <v>27</v>
      </c>
    </row>
    <row r="39" spans="1:4" ht="15.6" x14ac:dyDescent="0.3">
      <c r="A39" s="72" t="s">
        <v>45</v>
      </c>
      <c r="B39" s="73"/>
      <c r="C39" s="74"/>
      <c r="D39" s="75" t="s">
        <v>41</v>
      </c>
    </row>
    <row r="40" spans="1:4" ht="15.6" x14ac:dyDescent="0.3">
      <c r="A40" s="72" t="s">
        <v>46</v>
      </c>
      <c r="B40" s="73"/>
      <c r="C40" s="74"/>
      <c r="D40" s="76" t="s">
        <v>37</v>
      </c>
    </row>
    <row r="41" spans="1:4" ht="15.6" x14ac:dyDescent="0.3">
      <c r="A41" s="72" t="s">
        <v>47</v>
      </c>
      <c r="B41" s="73"/>
      <c r="C41" s="74"/>
      <c r="D41" s="75" t="s">
        <v>39</v>
      </c>
    </row>
    <row r="42" spans="1:4" ht="16.2" thickBot="1" x14ac:dyDescent="0.35">
      <c r="A42" s="77" t="s">
        <v>48</v>
      </c>
      <c r="B42" s="78"/>
      <c r="C42" s="79"/>
      <c r="D42" s="80" t="s">
        <v>49</v>
      </c>
    </row>
    <row r="43" spans="1:4" ht="16.2" thickBot="1" x14ac:dyDescent="0.35">
      <c r="A43" s="81" t="s">
        <v>82</v>
      </c>
      <c r="D43" s="80" t="s">
        <v>83</v>
      </c>
    </row>
  </sheetData>
  <mergeCells count="5">
    <mergeCell ref="A1:D1"/>
    <mergeCell ref="A4:D4"/>
    <mergeCell ref="A14:D14"/>
    <mergeCell ref="A25:D25"/>
    <mergeCell ref="A37:D37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Original</vt:lpstr>
      <vt:lpstr>À modifier</vt:lpstr>
      <vt:lpstr>Modifié</vt:lpstr>
      <vt:lpstr>Final</vt:lpstr>
    </vt:vector>
  </TitlesOfParts>
  <Company>Commission Communautaire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Souad HAMDAOUI</dc:creator>
  <cp:lastModifiedBy>Souad HAMDAOUI</cp:lastModifiedBy>
  <cp:lastPrinted>2022-04-22T09:21:14Z</cp:lastPrinted>
  <dcterms:created xsi:type="dcterms:W3CDTF">2022-03-30T10:44:26Z</dcterms:created>
  <dcterms:modified xsi:type="dcterms:W3CDTF">2022-04-25T06:36:20Z</dcterms:modified>
</cp:coreProperties>
</file>